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B:\03 Förderung\FR Modernisierung von NWG_Holz_Nachhaltiges Bauen\Dokumente NWG_Holz_NHB\Ökobilanz Ergebnistabellen CO2äq\Tool KSN\"/>
    </mc:Choice>
  </mc:AlternateContent>
  <xr:revisionPtr revIDLastSave="0" documentId="13_ncr:1_{F5371E0E-F4A5-4FE9-8265-8C5F66210B19}" xr6:coauthVersionLast="47" xr6:coauthVersionMax="47" xr10:uidLastSave="{00000000-0000-0000-0000-000000000000}"/>
  <workbookProtection workbookAlgorithmName="SHA-512" workbookHashValue="kwvqveQFuyhq3Tx4qFM+Bk3l79M3yPP+36TkrAa/L6mCLuE6KnSItdd2CbCm9vlD/bWyypTJRoTYavUsH84Vig==" workbookSaltValue="vx+vIOehMMAuzmO63JSJWw==" workbookSpinCount="100000" lockStructure="1"/>
  <bookViews>
    <workbookView xWindow="-28635" yWindow="-5640" windowWidth="27330" windowHeight="16635" tabRatio="723" activeTab="5" xr2:uid="{00000000-000D-0000-FFFF-FFFF00000000}"/>
  </bookViews>
  <sheets>
    <sheet name="1. Allg. Daten" sheetId="8" r:id="rId1"/>
    <sheet name="2. Anlagen" sheetId="4" r:id="rId2"/>
    <sheet name="3. Berechnung Vrsl.Zuschusshöhe" sheetId="1" r:id="rId3"/>
    <sheet name="4. Zuschusshöhen" sheetId="2" r:id="rId4"/>
    <sheet name="4a. Zusch.h. Bauteilkatalog" sheetId="9" state="hidden" r:id="rId5"/>
    <sheet name="5. Anwendungshinweise" sheetId="7" r:id="rId6"/>
    <sheet name="6. Version" sheetId="6" state="hidden" r:id="rId7"/>
  </sheets>
  <definedNames>
    <definedName name="_xlnm.Print_Area" localSheetId="0">'1. Allg. Daten'!$A$1:$G$27</definedName>
    <definedName name="_xlnm.Print_Area" localSheetId="1">'2. Anlagen'!$A$1:$F$19</definedName>
    <definedName name="_xlnm.Print_Area" localSheetId="3">'4. Zuschusshöhen'!$A$1:$I$29</definedName>
    <definedName name="_xlnm.Print_Area" localSheetId="4">'4a. Zusch.h. Bauteilkatalog'!$A$1:$I$41</definedName>
    <definedName name="_xlnm.Print_Area" localSheetId="6">'6. Version'!$A$1:$E$20</definedName>
    <definedName name="_xlnm.Print_Titles" localSheetId="2">'3. Berechnung Vrsl.Zuschusshöhe'!$1:$8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9" l="1"/>
  <c r="D22" i="9"/>
  <c r="E22" i="9"/>
  <c r="F22" i="9"/>
  <c r="C23" i="9"/>
  <c r="D23" i="9"/>
  <c r="E23" i="9"/>
  <c r="F23" i="9"/>
  <c r="C24" i="9"/>
  <c r="D24" i="9"/>
  <c r="E24" i="9"/>
  <c r="F24" i="9"/>
  <c r="C14" i="9"/>
  <c r="D14" i="9"/>
  <c r="E14" i="9"/>
  <c r="F14" i="9"/>
  <c r="G14" i="9"/>
  <c r="D26" i="9" s="1"/>
  <c r="H14" i="9"/>
  <c r="D36" i="9" s="1"/>
  <c r="C15" i="9"/>
  <c r="D15" i="9"/>
  <c r="E15" i="9"/>
  <c r="F15" i="9"/>
  <c r="G15" i="9"/>
  <c r="H15" i="9"/>
  <c r="C16" i="9"/>
  <c r="D16" i="9"/>
  <c r="E16" i="9"/>
  <c r="F16" i="9"/>
  <c r="G16" i="9"/>
  <c r="F31" i="9" s="1"/>
  <c r="H16" i="9"/>
  <c r="D13" i="9"/>
  <c r="E13" i="9"/>
  <c r="F13" i="9"/>
  <c r="G13" i="9"/>
  <c r="C29" i="9" s="1"/>
  <c r="H13" i="9"/>
  <c r="C13" i="9"/>
  <c r="F18" i="9"/>
  <c r="E18" i="9"/>
  <c r="D18" i="9"/>
  <c r="C18" i="9"/>
  <c r="E3" i="9"/>
  <c r="E2" i="9"/>
  <c r="Q83" i="1"/>
  <c r="Q85" i="1" s="1"/>
  <c r="P83" i="1"/>
  <c r="P85" i="1" s="1"/>
  <c r="P86" i="1" s="1"/>
  <c r="P87" i="1" s="1"/>
  <c r="P88" i="1" s="1"/>
  <c r="M83" i="1"/>
  <c r="M85" i="1" s="1"/>
  <c r="L83" i="1"/>
  <c r="L85" i="1" s="1"/>
  <c r="L86" i="1" s="1"/>
  <c r="L87" i="1" s="1"/>
  <c r="L88" i="1" s="1"/>
  <c r="Q62" i="1"/>
  <c r="Q64" i="1" s="1"/>
  <c r="P62" i="1"/>
  <c r="P64" i="1" s="1"/>
  <c r="P65" i="1" s="1"/>
  <c r="P66" i="1" s="1"/>
  <c r="P67" i="1" s="1"/>
  <c r="M62" i="1"/>
  <c r="M64" i="1" s="1"/>
  <c r="L62" i="1"/>
  <c r="L64" i="1" s="1"/>
  <c r="L65" i="1" s="1"/>
  <c r="L66" i="1" s="1"/>
  <c r="L67" i="1" s="1"/>
  <c r="I83" i="1"/>
  <c r="I85" i="1" s="1"/>
  <c r="H83" i="1"/>
  <c r="H85" i="1" s="1"/>
  <c r="I62" i="1"/>
  <c r="I64" i="1" s="1"/>
  <c r="H62" i="1"/>
  <c r="H64" i="1" s="1"/>
  <c r="D64" i="1"/>
  <c r="H43" i="1"/>
  <c r="Q43" i="1"/>
  <c r="P41" i="1"/>
  <c r="P43" i="1" s="1"/>
  <c r="P44" i="1" s="1"/>
  <c r="P45" i="1" s="1"/>
  <c r="M43" i="1"/>
  <c r="L41" i="1"/>
  <c r="L43" i="1" s="1"/>
  <c r="L44" i="1" s="1"/>
  <c r="L45" i="1" s="1"/>
  <c r="I43" i="1"/>
  <c r="H41" i="1"/>
  <c r="E43" i="1"/>
  <c r="L24" i="1"/>
  <c r="Q23" i="1"/>
  <c r="P23" i="1"/>
  <c r="P24" i="1" s="1"/>
  <c r="M23" i="1"/>
  <c r="L23" i="1"/>
  <c r="H23" i="1"/>
  <c r="Q21" i="1"/>
  <c r="P21" i="1"/>
  <c r="M21" i="1"/>
  <c r="L21" i="1"/>
  <c r="I21" i="1"/>
  <c r="I23" i="1" s="1"/>
  <c r="H21" i="1"/>
  <c r="D41" i="1"/>
  <c r="D43" i="1" s="1"/>
  <c r="E83" i="1"/>
  <c r="E85" i="1" s="1"/>
  <c r="D83" i="1"/>
  <c r="D85" i="1" s="1"/>
  <c r="E62" i="1"/>
  <c r="E64" i="1" s="1"/>
  <c r="D62" i="1"/>
  <c r="D21" i="1"/>
  <c r="D23" i="1" s="1"/>
  <c r="E21" i="1"/>
  <c r="E23" i="1" s="1"/>
  <c r="E3" i="2"/>
  <c r="M3" i="1"/>
  <c r="E3" i="4"/>
  <c r="D86" i="1" l="1"/>
  <c r="D65" i="1"/>
  <c r="D66" i="1" s="1"/>
  <c r="D67" i="1" s="1"/>
  <c r="D69" i="1" s="1"/>
  <c r="D24" i="1"/>
  <c r="E29" i="9"/>
  <c r="F30" i="9"/>
  <c r="F29" i="9"/>
  <c r="E31" i="9"/>
  <c r="D31" i="9"/>
  <c r="C31" i="9"/>
  <c r="D29" i="9"/>
  <c r="F34" i="9"/>
  <c r="E36" i="9"/>
  <c r="F26" i="9"/>
  <c r="E26" i="9"/>
  <c r="C34" i="9"/>
  <c r="C26" i="9"/>
  <c r="F36" i="9"/>
  <c r="D34" i="9"/>
  <c r="C36" i="9"/>
  <c r="E33" i="9"/>
  <c r="F33" i="9"/>
  <c r="E34" i="9"/>
  <c r="F35" i="9"/>
  <c r="C35" i="9"/>
  <c r="D35" i="9"/>
  <c r="D33" i="9"/>
  <c r="C33" i="9"/>
  <c r="E30" i="9"/>
  <c r="E35" i="9"/>
  <c r="D30" i="9"/>
  <c r="C30" i="9"/>
  <c r="D28" i="9"/>
  <c r="C28" i="9"/>
  <c r="C37" i="9"/>
  <c r="C21" i="9"/>
  <c r="C19" i="9"/>
  <c r="C27" i="9"/>
  <c r="D21" i="9"/>
  <c r="D27" i="9"/>
  <c r="D37" i="9"/>
  <c r="D19" i="9"/>
  <c r="F38" i="9"/>
  <c r="F19" i="9"/>
  <c r="F21" i="9"/>
  <c r="F27" i="9"/>
  <c r="F37" i="9"/>
  <c r="C20" i="9"/>
  <c r="C25" i="9"/>
  <c r="C32" i="9"/>
  <c r="C38" i="9"/>
  <c r="D20" i="9"/>
  <c r="D25" i="9"/>
  <c r="D32" i="9"/>
  <c r="D38" i="9"/>
  <c r="H86" i="1"/>
  <c r="H87" i="1" s="1"/>
  <c r="H88" i="1" s="1"/>
  <c r="H65" i="1"/>
  <c r="H66" i="1" s="1"/>
  <c r="H67" i="1" s="1"/>
  <c r="H44" i="1"/>
  <c r="H45" i="1" s="1"/>
  <c r="H24" i="1"/>
  <c r="H25" i="1" s="1"/>
  <c r="H26" i="1" s="1"/>
  <c r="P25" i="1"/>
  <c r="P26" i="1" s="1"/>
  <c r="L25" i="1"/>
  <c r="L26" i="1" s="1"/>
  <c r="D44" i="1"/>
  <c r="D45" i="1" s="1"/>
  <c r="E2" i="2"/>
  <c r="M2" i="1"/>
  <c r="E2" i="4"/>
  <c r="F18" i="2"/>
  <c r="E18" i="2"/>
  <c r="C18" i="2"/>
  <c r="D18" i="2"/>
  <c r="F20" i="9" l="1"/>
  <c r="E27" i="9"/>
  <c r="E28" i="9"/>
  <c r="F28" i="9"/>
  <c r="E38" i="9"/>
  <c r="E32" i="9"/>
  <c r="E25" i="9"/>
  <c r="E19" i="9"/>
  <c r="E37" i="9"/>
  <c r="E20" i="9"/>
  <c r="E21" i="9"/>
  <c r="F32" i="9"/>
  <c r="F25" i="9"/>
  <c r="D47" i="1"/>
  <c r="D87" i="1"/>
  <c r="D88" i="1" s="1"/>
  <c r="D25" i="1"/>
  <c r="D26" i="1" s="1"/>
  <c r="G13" i="2"/>
  <c r="G15" i="2"/>
  <c r="G16" i="2"/>
  <c r="G14" i="2"/>
  <c r="H15" i="2" l="1"/>
  <c r="H16" i="2"/>
  <c r="H13" i="2"/>
  <c r="H14" i="2"/>
  <c r="D19" i="2" s="1"/>
  <c r="F26" i="2" l="1"/>
  <c r="C19" i="2"/>
  <c r="F22" i="2"/>
  <c r="F23" i="2"/>
  <c r="F20" i="2"/>
  <c r="F24" i="2"/>
  <c r="F21" i="2"/>
  <c r="F25" i="2"/>
  <c r="F19" i="2"/>
  <c r="C26" i="2"/>
  <c r="C25" i="2"/>
  <c r="C24" i="2"/>
  <c r="C20" i="2"/>
  <c r="C21" i="2"/>
  <c r="C22" i="2"/>
  <c r="C23" i="2"/>
  <c r="E20" i="2"/>
  <c r="E19" i="2"/>
  <c r="E23" i="2"/>
  <c r="E21" i="2"/>
  <c r="E22" i="2"/>
  <c r="E25" i="2"/>
  <c r="E26" i="2"/>
  <c r="D28" i="1"/>
  <c r="E24" i="2"/>
  <c r="D24" i="2"/>
  <c r="D23" i="2"/>
  <c r="D26" i="2"/>
  <c r="D22" i="2"/>
  <c r="D25" i="2"/>
  <c r="D21" i="2"/>
  <c r="D20" i="2"/>
  <c r="D90" i="1" l="1"/>
  <c r="D94" i="1" s="1"/>
  <c r="C17" i="8"/>
  <c r="C18" i="8"/>
  <c r="C16" i="8"/>
  <c r="C19" i="8" l="1"/>
  <c r="C20" i="8"/>
</calcChain>
</file>

<file path=xl/sharedStrings.xml><?xml version="1.0" encoding="utf-8"?>
<sst xmlns="http://schemas.openxmlformats.org/spreadsheetml/2006/main" count="398" uniqueCount="146">
  <si>
    <r>
      <rPr>
        <b/>
        <sz val="16"/>
        <color theme="0"/>
        <rFont val="Calibri"/>
        <family val="2"/>
      </rPr>
      <t>Ermittlung der voraussichtlichen Zuschusshöhe</t>
    </r>
    <r>
      <rPr>
        <b/>
        <sz val="12"/>
        <color theme="0"/>
        <rFont val="Calibri"/>
        <family val="2"/>
      </rPr>
      <t xml:space="preserve">
</t>
    </r>
    <r>
      <rPr>
        <b/>
        <sz val="11"/>
        <color theme="0"/>
        <rFont val="Calibri"/>
        <family val="2"/>
      </rPr>
      <t>im Fördermodul "Klimaschonender Neubau" für Nichtwohngebäude des Förderprogramms "Nachhaltiges Bauen"</t>
    </r>
  </si>
  <si>
    <t>Eingabefeld</t>
  </si>
  <si>
    <t>Ergebnisfeld</t>
  </si>
  <si>
    <t>Das ausgefüllte Dokument ist digital per E-Mail einzureichen</t>
  </si>
  <si>
    <t>1. Allgemeine Daten</t>
  </si>
  <si>
    <t>Antragsdaten</t>
  </si>
  <si>
    <t>ggf. IFB-Antragsnummer:</t>
  </si>
  <si>
    <t>Projektbezeichnung:</t>
  </si>
  <si>
    <t>Straße und Hausnummer:</t>
  </si>
  <si>
    <t>PLZ:</t>
  </si>
  <si>
    <t>Hamburg</t>
  </si>
  <si>
    <t>Voraussichtliche Zuschusshöhe</t>
  </si>
  <si>
    <t>Außenwände:</t>
  </si>
  <si>
    <t xml:space="preserve"> max. 100.000 €</t>
  </si>
  <si>
    <t>tragende Innenwände:</t>
  </si>
  <si>
    <t>Decken:</t>
  </si>
  <si>
    <t>Dächer &lt;20° Neigung:</t>
  </si>
  <si>
    <t>Summe:</t>
  </si>
  <si>
    <t xml:space="preserve"> max. 200.000 €</t>
  </si>
  <si>
    <t xml:space="preserve">Energieeffizienzexpert:in mit Zusatzqualifikation LCA </t>
  </si>
  <si>
    <t>Name und
dena-Beraternummer:</t>
  </si>
  <si>
    <t>Büro:</t>
  </si>
  <si>
    <t>verwendete Software, ggf. mit Versionsnr.</t>
  </si>
  <si>
    <t>Erstellungsdatum</t>
  </si>
  <si>
    <t>Stempel und Unterschrift:</t>
  </si>
  <si>
    <t>Bitte Blatt ausdrucken, Feld füllen, Unterschrift leisten und Original per Post einreichen</t>
  </si>
  <si>
    <t>IFB-Antragsnummer:</t>
  </si>
  <si>
    <t>Objektadresse:</t>
  </si>
  <si>
    <r>
      <t xml:space="preserve">Ermittlung der voraussichtlichen Zuschusshöhe
</t>
    </r>
    <r>
      <rPr>
        <b/>
        <sz val="11"/>
        <color theme="0"/>
        <rFont val="Calibri"/>
        <family val="2"/>
      </rPr>
      <t>im Fördermodul "Klimaschonender Neubau" für Nichtwohngebäude des Förderprogramms "Nachhaltiges Bauen"</t>
    </r>
  </si>
  <si>
    <t>2. Einzureichende Anlagen</t>
  </si>
  <si>
    <t>Nr.</t>
  </si>
  <si>
    <t>Dokumentname und Beschreibung</t>
  </si>
  <si>
    <t>Platz für Anmerkungen</t>
  </si>
  <si>
    <t>1.</t>
  </si>
  <si>
    <r>
      <t>"</t>
    </r>
    <r>
      <rPr>
        <i/>
        <sz val="11"/>
        <color theme="1"/>
        <rFont val="Calibri"/>
        <family val="2"/>
      </rPr>
      <t>IFB-Antrags-Nr</t>
    </r>
    <r>
      <rPr>
        <sz val="11"/>
        <color theme="1"/>
        <rFont val="Calibri"/>
        <family val="2"/>
      </rPr>
      <t>_01_</t>
    </r>
    <r>
      <rPr>
        <i/>
        <sz val="11"/>
        <color theme="1"/>
        <rFont val="Calibri"/>
        <family val="2"/>
      </rPr>
      <t>Bauteilaufbauten</t>
    </r>
    <r>
      <rPr>
        <sz val="11"/>
        <color theme="1"/>
        <rFont val="Calibri"/>
        <family val="2"/>
      </rPr>
      <t>"</t>
    </r>
  </si>
  <si>
    <r>
      <t xml:space="preserve">Darstellung der </t>
    </r>
    <r>
      <rPr>
        <b/>
        <sz val="11"/>
        <color theme="1"/>
        <rFont val="Calibri"/>
        <family val="2"/>
      </rPr>
      <t>Aufbauten der Bauteile (Bauteilvarianten)</t>
    </r>
    <r>
      <rPr>
        <sz val="11"/>
        <color theme="1"/>
        <rFont val="Calibri"/>
        <family val="2"/>
      </rPr>
      <t>, für die die Förderung beantragt wird (bspw. Wandschnitte)</t>
    </r>
  </si>
  <si>
    <t>2.</t>
  </si>
  <si>
    <r>
      <t>"</t>
    </r>
    <r>
      <rPr>
        <i/>
        <sz val="11"/>
        <color theme="1"/>
        <rFont val="Calibri"/>
        <family val="2"/>
      </rPr>
      <t>IFB-Antrags-Nr</t>
    </r>
    <r>
      <rPr>
        <sz val="11"/>
        <color theme="1"/>
        <rFont val="Calibri"/>
        <family val="2"/>
      </rPr>
      <t>_02_</t>
    </r>
    <r>
      <rPr>
        <i/>
        <sz val="11"/>
        <color theme="1"/>
        <rFont val="Calibri"/>
        <family val="2"/>
      </rPr>
      <t>Ansicht XY</t>
    </r>
    <r>
      <rPr>
        <sz val="11"/>
        <color theme="1"/>
        <rFont val="Calibri"/>
        <family val="2"/>
      </rPr>
      <t>"</t>
    </r>
  </si>
  <si>
    <r>
      <rPr>
        <b/>
        <sz val="11"/>
        <color theme="1"/>
        <rFont val="Calibri"/>
        <family val="2"/>
      </rPr>
      <t>Pläne</t>
    </r>
    <r>
      <rPr>
        <sz val="11"/>
        <color theme="1"/>
        <rFont val="Calibri"/>
        <family val="2"/>
      </rPr>
      <t>, auf denen die entsprechenden Bauteilvarianten in Gänze zu sehen und farblich markiert sind (z.B. Ansichten, Grundrisse,…)</t>
    </r>
  </si>
  <si>
    <t>3.</t>
  </si>
  <si>
    <r>
      <t>"</t>
    </r>
    <r>
      <rPr>
        <i/>
        <sz val="11"/>
        <color theme="1"/>
        <rFont val="Calibri"/>
        <family val="2"/>
      </rPr>
      <t>IFB-Antrags-Nr</t>
    </r>
    <r>
      <rPr>
        <sz val="11"/>
        <color theme="1"/>
        <rFont val="Calibri"/>
        <family val="2"/>
      </rPr>
      <t>_03_Mengenermittlung"</t>
    </r>
  </si>
  <si>
    <r>
      <t xml:space="preserve">Nachvollziehbare </t>
    </r>
    <r>
      <rPr>
        <b/>
        <sz val="11"/>
        <color theme="1"/>
        <rFont val="Calibri"/>
        <family val="2"/>
      </rPr>
      <t>Mengenermittlung</t>
    </r>
    <r>
      <rPr>
        <sz val="11"/>
        <color theme="1"/>
        <rFont val="Calibri"/>
        <family val="2"/>
      </rPr>
      <t xml:space="preserve"> der einzelnen Bauteilvarianten (sinnvollerweise mit Bezug zu den in den Plänen dargestellten Flächen)</t>
    </r>
  </si>
  <si>
    <t>4.</t>
  </si>
  <si>
    <r>
      <t>"</t>
    </r>
    <r>
      <rPr>
        <i/>
        <sz val="11"/>
        <color theme="1"/>
        <rFont val="Calibri"/>
        <family val="2"/>
      </rPr>
      <t>IFB-Antrags-Nr</t>
    </r>
    <r>
      <rPr>
        <sz val="11"/>
        <color theme="1"/>
        <rFont val="Calibri"/>
        <family val="2"/>
      </rPr>
      <t>_04_GWP"</t>
    </r>
  </si>
  <si>
    <r>
      <t>Berechnung des GWP (</t>
    </r>
    <r>
      <rPr>
        <b/>
        <sz val="11"/>
        <color theme="1"/>
        <rFont val="Calibri"/>
        <family val="2"/>
      </rPr>
      <t>Global Warming Potential</t>
    </r>
    <r>
      <rPr>
        <sz val="11"/>
        <color theme="1"/>
        <rFont val="Calibri"/>
        <family val="2"/>
      </rPr>
      <t>) für die einzelnen Bauteilvarianten</t>
    </r>
  </si>
  <si>
    <t>3. Ermittlung der voraussichtlichen Zuschusshöhe</t>
  </si>
  <si>
    <t>Außenwände</t>
  </si>
  <si>
    <t>Außenwand 1</t>
  </si>
  <si>
    <t>Außenwand 2</t>
  </si>
  <si>
    <t>Außenwand 3</t>
  </si>
  <si>
    <t>Außenwand 4</t>
  </si>
  <si>
    <t>Bezeichnung</t>
  </si>
  <si>
    <t>Lage / Plan-Nr. oder vglb.</t>
  </si>
  <si>
    <t>Wand</t>
  </si>
  <si>
    <t>ggf. Stützen
&amp; Träger</t>
  </si>
  <si>
    <r>
      <t xml:space="preserve">GWP </t>
    </r>
    <r>
      <rPr>
        <vertAlign val="subscript"/>
        <sz val="11"/>
        <color theme="1"/>
        <rFont val="Calibri"/>
        <family val="2"/>
      </rPr>
      <t>A1-A3, absolut</t>
    </r>
  </si>
  <si>
    <t>kg CO2-Äq./a</t>
  </si>
  <si>
    <r>
      <t xml:space="preserve">GWP </t>
    </r>
    <r>
      <rPr>
        <vertAlign val="subscript"/>
        <sz val="11"/>
        <color theme="1"/>
        <rFont val="Calibri"/>
        <family val="2"/>
      </rPr>
      <t>B4, absolut</t>
    </r>
  </si>
  <si>
    <r>
      <t xml:space="preserve">GWP </t>
    </r>
    <r>
      <rPr>
        <vertAlign val="subscript"/>
        <sz val="11"/>
        <color theme="1"/>
        <rFont val="Calibri"/>
        <family val="2"/>
      </rPr>
      <t>C3-C4, absolut</t>
    </r>
  </si>
  <si>
    <r>
      <t xml:space="preserve">GWP </t>
    </r>
    <r>
      <rPr>
        <vertAlign val="subscript"/>
        <sz val="11"/>
        <color theme="1"/>
        <rFont val="Calibri"/>
        <family val="2"/>
      </rPr>
      <t>D1, absolut</t>
    </r>
  </si>
  <si>
    <r>
      <t xml:space="preserve">GWP </t>
    </r>
    <r>
      <rPr>
        <vertAlign val="subscript"/>
        <sz val="11"/>
        <color theme="1"/>
        <rFont val="Calibri"/>
        <family val="2"/>
      </rPr>
      <t>A1-A3, B4, C3-C4, absolut</t>
    </r>
  </si>
  <si>
    <t>Fläche</t>
  </si>
  <si>
    <t>m²</t>
  </si>
  <si>
    <r>
      <t xml:space="preserve">GWP </t>
    </r>
    <r>
      <rPr>
        <vertAlign val="subscript"/>
        <sz val="11"/>
        <color theme="1"/>
        <rFont val="Calibri"/>
        <family val="2"/>
      </rPr>
      <t>A1-A3, B4, C3-C4</t>
    </r>
    <r>
      <rPr>
        <sz val="11"/>
        <color theme="1"/>
        <rFont val="Calibri"/>
        <family val="2"/>
      </rPr>
      <t xml:space="preserve"> pro Bauteilfläche</t>
    </r>
  </si>
  <si>
    <t>kg CO2-Äq./(m²a)</t>
  </si>
  <si>
    <t>Vrsl. Zuschusshöhe</t>
  </si>
  <si>
    <t>€/m²</t>
  </si>
  <si>
    <t>€</t>
  </si>
  <si>
    <t>Vrsl. Zuschusshöhe Außenwände</t>
  </si>
  <si>
    <t xml:space="preserve"> max. 100.000€</t>
  </si>
  <si>
    <t>tragende Innenwände</t>
  </si>
  <si>
    <t>Innenwand 1</t>
  </si>
  <si>
    <t>tr. Innenwand 2</t>
  </si>
  <si>
    <t>tr. Innenwand 3</t>
  </si>
  <si>
    <t>tr. Innenwand 4</t>
  </si>
  <si>
    <t>Vrsl. Zuschusshöhe tr. Innenwände</t>
  </si>
  <si>
    <t>Decken</t>
  </si>
  <si>
    <t>Decke 1</t>
  </si>
  <si>
    <t>Decke 2</t>
  </si>
  <si>
    <t>Decke 3</t>
  </si>
  <si>
    <t>Decke 4</t>
  </si>
  <si>
    <t>Decke</t>
  </si>
  <si>
    <t>ggf. Träger</t>
  </si>
  <si>
    <t>Vrsl. Zuschusshöhe Decken</t>
  </si>
  <si>
    <t>Dach &lt; 20°</t>
  </si>
  <si>
    <t>Flachdach 1</t>
  </si>
  <si>
    <t>Flachdach 2</t>
  </si>
  <si>
    <t>Flachdach 3</t>
  </si>
  <si>
    <t>Flachdach 4</t>
  </si>
  <si>
    <t>Vrsl. Zuschusshöhe Dach</t>
  </si>
  <si>
    <t>Vrsl. Zuschusshöhe gesamt</t>
  </si>
  <si>
    <t xml:space="preserve"> max. 200.000€</t>
  </si>
  <si>
    <t>4. Zuschusshöhen</t>
  </si>
  <si>
    <t>von</t>
  </si>
  <si>
    <t>bis</t>
  </si>
  <si>
    <t>Funktion</t>
  </si>
  <si>
    <t>GWP Modul A-C</t>
  </si>
  <si>
    <t>Zuschusshöhe</t>
  </si>
  <si>
    <t>Steigung</t>
  </si>
  <si>
    <t>y-Achsenabschnitt</t>
  </si>
  <si>
    <t>kg CO2e / (m²a)</t>
  </si>
  <si>
    <t>Dächer &lt; 20°</t>
  </si>
  <si>
    <t>GWP</t>
  </si>
  <si>
    <t>4a. Zuschusshöhen</t>
  </si>
  <si>
    <t>Ziel der Anwendung:</t>
  </si>
  <si>
    <t>Diese Datei soll für die Berechnung der voraussichtlichen Zuschusshöhe für Nichtwohngebäude
im Fördermodul "Klimaschonender Neubau" des Förderprogramms "Nachhaltiges Bauen" genutzt werden.</t>
  </si>
  <si>
    <t>Sie ist auf der IFB-Homepage verschlüsselt eingestellt. Erstellung/Verantwortung durch die zuständige Fachbehörde gemäß Förderrichtlinie.</t>
  </si>
  <si>
    <t>Hinweise zur Anwendung:</t>
  </si>
  <si>
    <t>Tabellen-blatt</t>
  </si>
  <si>
    <t>Stichwort</t>
  </si>
  <si>
    <t>Hinweis</t>
  </si>
  <si>
    <t>allg.</t>
  </si>
  <si>
    <t>Methodik</t>
  </si>
  <si>
    <t>Die Ökobilanz basiert auf der QNG-Methodik.</t>
  </si>
  <si>
    <t>Unterlagen</t>
  </si>
  <si>
    <t>Dokumente zu den QNG-Anforderungen und zur QNG-Methodik sind auf der Seite www.qng.info zu finden.</t>
  </si>
  <si>
    <t>Farbgebung der Zellen</t>
  </si>
  <si>
    <r>
      <t>Alle hellgrau hinterlegten Flächen können ausgefüllt werden.
In den dunkelgr</t>
    </r>
    <r>
      <rPr>
        <sz val="11"/>
        <rFont val="Aptos Narrow"/>
        <family val="2"/>
        <scheme val="minor"/>
      </rPr>
      <t>aublau</t>
    </r>
    <r>
      <rPr>
        <sz val="11"/>
        <color theme="1"/>
        <rFont val="Aptos Narrow"/>
        <family val="2"/>
        <scheme val="minor"/>
      </rPr>
      <t xml:space="preserve"> angelegten Bereichen werden die Ergebnisse dargestellt.
Die Zwischen- und Endergebnisse werden automatisch berechnet.</t>
    </r>
  </si>
  <si>
    <t>voraussichtliche Zuschusshöhe</t>
  </si>
  <si>
    <r>
      <t xml:space="preserve">Das Ergebnis stellt lediglich die </t>
    </r>
    <r>
      <rPr>
        <i/>
        <sz val="11"/>
        <color theme="1"/>
        <rFont val="Aptos Narrow"/>
        <family val="2"/>
        <scheme val="minor"/>
      </rPr>
      <t>voraussichtliche</t>
    </r>
    <r>
      <rPr>
        <sz val="11"/>
        <color theme="1"/>
        <rFont val="Aptos Narrow"/>
        <family val="2"/>
        <scheme val="minor"/>
      </rPr>
      <t xml:space="preserve"> Zuschusshöhe dar. 
Die Bewilligung der tatsächlichen  Zuschusshöhe erfolgt durch die IFB.</t>
    </r>
  </si>
  <si>
    <t>Optimierungs-Potenziale</t>
  </si>
  <si>
    <t xml:space="preserve">Die bewilligte Zuschusshöhe liegt (unter Einhaltung der maximalen Fördersumme von 200.000€) bis zu 20% oberhalb der berechneten Zuschusshöhe, um während der Bauzeit vorgenommene Optimierungen ebenfalls fördern zu können. Die finale Festsetzung und Auszahlung erfolgt mit der Abrechnung nach Prüfung der Verwendungsnachweisunterlagen. </t>
  </si>
  <si>
    <t>Information</t>
  </si>
  <si>
    <t>Das Tabellenblatt dient der Information über die einzureichenden Unterlagen.
Bitte die Dokumentbezeichnung übernehmen.</t>
  </si>
  <si>
    <t>Anmerkungen</t>
  </si>
  <si>
    <t>Es ist nicht erforderlich, die Felder auszufüllen. Die hellblauen Felder können ausgefüllt werden, wenn Anmerkungen zu den Anlagen gemacht werden sollen.</t>
  </si>
  <si>
    <t>Datengrundlage</t>
  </si>
  <si>
    <t>Die Datengrundlage ist gem. der QNG-Methodik zu wählen.
Modul D1 wird folglich berichtet, bleibt jedoch bei der Gesamtsumme unberücksichtigt.</t>
  </si>
  <si>
    <t>Bauteil-GWP</t>
  </si>
  <si>
    <r>
      <t>Für jedes Bauteil ist ein  GWP in kg CO</t>
    </r>
    <r>
      <rPr>
        <vertAlign val="subscript"/>
        <sz val="11"/>
        <color rgb="FF000000"/>
        <rFont val="Aptos Narrow"/>
        <scheme val="minor"/>
      </rPr>
      <t>2</t>
    </r>
    <r>
      <rPr>
        <sz val="11"/>
        <color rgb="FF000000"/>
        <rFont val="Aptos Narrow"/>
        <scheme val="minor"/>
      </rPr>
      <t>-Äq./a zu berechnen, das den Durchschnitt über die angegebene Bauteilfläche angibt. Alle im Bauteil enthaltenen Elemente wie bspw. Stützenelemente in Tafelelementen müssen mit ihrem entsprechenden Anteil berücksichtigt werden.
Auch bei einer Skelettbauweise sind Stützen und Träger (Balken und Unter-/Überzüge) mit zu berücksichtigen, soweit sie statisch erforderlich sind, um der Außenwand, der Decke oder dem Dach eine reduzierte Bauweise zu ermöglichen. Ihr GWP ist in den dafür vorgesehenen Feldern einzutragen. Es wird automatisch über die m² der zugehörigen Bauteilfläche verrechnet.</t>
    </r>
  </si>
  <si>
    <t>Fenster und Türen werden nicht berücksichtigt. Die Flächen müssen von den Wänden abgezogen werden.</t>
  </si>
  <si>
    <t>Graphische Darstellung</t>
  </si>
  <si>
    <t>Die graphische Darstellung der Zuschusshöhe in Abhängigkeit vom GWP dient der Information und ist in den jeweiligen Formeln hinterlegt.
Die Kalkulation der voraussichtlichen Zuschusshöhe erfolgt automatisch über die Eingaben in Tabellenblatt 3.</t>
  </si>
  <si>
    <t>Version</t>
  </si>
  <si>
    <t>Bearbeiter:in</t>
  </si>
  <si>
    <t>Datum</t>
  </si>
  <si>
    <t>Änderung</t>
  </si>
  <si>
    <t>Test</t>
  </si>
  <si>
    <t>V1</t>
  </si>
  <si>
    <t>BUKEA-Meisner</t>
  </si>
  <si>
    <t>Datei erstellt
09.05.25 Sichprobenartige Testung und Druckformate angepasst IFB-Klempau</t>
  </si>
  <si>
    <t>V1_1</t>
  </si>
  <si>
    <t>Ergänzung um die Info, dass die Ökobilanzierung gem. QNG-Methodik erfolgen muss</t>
  </si>
  <si>
    <t>V2</t>
  </si>
  <si>
    <t>Blatt 3:
- Ergänzung um die Felder für Stützen und Träger
- Änderung der Einheit von kg CO2-Aq./(m²a) auf kg CO2-Aq./a
Blatt 4:
- Anpassung der Förderhöhe für Dächer
Blatt 4a:
- neu hinzugefügt
Blatt 5:
- Ergänzung um die Info zum Umgang mit Skelettbauten</t>
  </si>
  <si>
    <t>PKL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</si>
</sst>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
    <numFmt numFmtId="165" formatCode="0.000"/>
    <numFmt numFmtId="166" formatCode="_-* #,##0\ &quot;€&quot;_-;\-* #,##0\ &quot;€&quot;_-;_-* &quot;-&quot;??\ &quot;€&quot;_-;_-@_-"/>
    <numFmt numFmtId="167" formatCode="0.0"/>
  </numFmts>
  <fonts count="28" x14ac:knownFonts="1">
    <font>
      <sz val="11"/>
      <color theme="1"/>
      <name val="Aptos Narrow"/>
      <family val="2"/>
      <scheme val="minor"/>
    </font>
    <font>
      <sz val="11"/>
      <color theme="1"/>
      <name val="Aptos Narrow"/>
      <family val="2"/>
      <scheme val="minor"/>
    </font>
    <font>
      <sz val="11"/>
      <color theme="1"/>
      <name val="Calibri"/>
      <family val="2"/>
    </font>
    <font>
      <b/>
      <u/>
      <sz val="16"/>
      <color theme="1"/>
      <name val="Calibri"/>
      <family val="2"/>
    </font>
    <font>
      <b/>
      <sz val="11"/>
      <color theme="1"/>
      <name val="Calibri"/>
      <family val="2"/>
    </font>
    <font>
      <b/>
      <sz val="12"/>
      <color theme="0"/>
      <name val="Calibri"/>
      <family val="2"/>
    </font>
    <font>
      <b/>
      <sz val="16"/>
      <color theme="0"/>
      <name val="Calibri"/>
      <family val="2"/>
    </font>
    <font>
      <b/>
      <u/>
      <sz val="20"/>
      <color theme="1"/>
      <name val="Calibri"/>
      <family val="2"/>
    </font>
    <font>
      <i/>
      <sz val="11"/>
      <color theme="1"/>
      <name val="Calibri"/>
      <family val="2"/>
    </font>
    <font>
      <sz val="11"/>
      <color theme="1" tint="0.499984740745262"/>
      <name val="Calibri"/>
      <family val="2"/>
    </font>
    <font>
      <vertAlign val="subscript"/>
      <sz val="11"/>
      <color theme="1"/>
      <name val="Calibri"/>
      <family val="2"/>
    </font>
    <font>
      <b/>
      <sz val="11"/>
      <color theme="1"/>
      <name val="Aptos Narrow"/>
      <family val="2"/>
      <scheme val="minor"/>
    </font>
    <font>
      <sz val="10"/>
      <color theme="1"/>
      <name val="Calibri"/>
      <family val="2"/>
    </font>
    <font>
      <sz val="11"/>
      <color theme="1"/>
      <name val="Arial"/>
      <family val="2"/>
    </font>
    <font>
      <sz val="11"/>
      <color theme="1" tint="0.499984740745262"/>
      <name val="Aptos Narrow"/>
      <family val="2"/>
      <scheme val="minor"/>
    </font>
    <font>
      <sz val="11"/>
      <name val="Aptos Narrow"/>
      <family val="2"/>
      <scheme val="minor"/>
    </font>
    <font>
      <i/>
      <sz val="11"/>
      <color theme="1"/>
      <name val="Aptos Narrow"/>
      <family val="2"/>
      <scheme val="minor"/>
    </font>
    <font>
      <sz val="10"/>
      <name val="Arial"/>
      <family val="2"/>
    </font>
    <font>
      <b/>
      <sz val="11"/>
      <color theme="0"/>
      <name val="Calibri"/>
      <family val="2"/>
    </font>
    <font>
      <i/>
      <sz val="11"/>
      <color theme="1" tint="0.499984740745262"/>
      <name val="Calibri"/>
      <family val="2"/>
    </font>
    <font>
      <b/>
      <sz val="11"/>
      <color theme="1"/>
      <name val="Arial"/>
      <family val="2"/>
    </font>
    <font>
      <u/>
      <sz val="11"/>
      <color theme="10"/>
      <name val="Aptos Narrow"/>
      <family val="2"/>
      <scheme val="minor"/>
    </font>
    <font>
      <u/>
      <sz val="11"/>
      <color theme="3"/>
      <name val="Aptos Narrow"/>
      <family val="2"/>
      <scheme val="minor"/>
    </font>
    <font>
      <sz val="11"/>
      <color rgb="FF000000"/>
      <name val="Aptos Narrow"/>
      <scheme val="minor"/>
    </font>
    <font>
      <vertAlign val="subscript"/>
      <sz val="11"/>
      <color rgb="FF000000"/>
      <name val="Aptos Narrow"/>
      <scheme val="minor"/>
    </font>
    <font>
      <b/>
      <sz val="11"/>
      <color theme="1"/>
      <name val="Calibri"/>
    </font>
    <font>
      <sz val="11"/>
      <color theme="1"/>
      <name val="Calibri"/>
    </font>
    <font>
      <sz val="11"/>
      <name val="Calibri"/>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1" tint="0.499984740745262"/>
      </top>
      <bottom/>
      <diagonal/>
    </border>
    <border>
      <left/>
      <right/>
      <top/>
      <bottom style="thin">
        <color theme="1" tint="0.499984740745262"/>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1" tint="0.499984740745262"/>
      </top>
      <bottom style="thin">
        <color theme="1" tint="0.499984740745262"/>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0" fontId="17" fillId="0" borderId="0"/>
    <xf numFmtId="0" fontId="21" fillId="0" borderId="0" applyNumberFormat="0" applyFill="0" applyBorder="0" applyAlignment="0" applyProtection="0"/>
  </cellStyleXfs>
  <cellXfs count="155">
    <xf numFmtId="0" fontId="0" fillId="0" borderId="0" xfId="0"/>
    <xf numFmtId="0" fontId="2" fillId="0" borderId="0" xfId="0" applyFont="1" applyAlignment="1" applyProtection="1">
      <alignment horizontal="center"/>
      <protection hidden="1"/>
    </xf>
    <xf numFmtId="0" fontId="2" fillId="0" borderId="0" xfId="0" applyFont="1" applyAlignment="1" applyProtection="1">
      <alignment vertical="center"/>
      <protection hidden="1"/>
    </xf>
    <xf numFmtId="0" fontId="2" fillId="0" borderId="0" xfId="0" applyFont="1" applyAlignment="1" applyProtection="1">
      <alignment vertical="top"/>
      <protection hidden="1"/>
    </xf>
    <xf numFmtId="0" fontId="2" fillId="0" borderId="0" xfId="0" applyFont="1" applyAlignment="1" applyProtection="1">
      <alignment horizontal="center" vertical="center"/>
      <protection hidden="1"/>
    </xf>
    <xf numFmtId="0" fontId="7" fillId="0" borderId="0" xfId="0" applyFont="1" applyAlignment="1" applyProtection="1">
      <alignment vertical="top"/>
      <protection hidden="1"/>
    </xf>
    <xf numFmtId="0" fontId="4" fillId="0" borderId="0" xfId="0" applyFont="1" applyAlignment="1" applyProtection="1">
      <alignment horizontal="right" vertical="center" wrapText="1"/>
      <protection hidden="1"/>
    </xf>
    <xf numFmtId="0" fontId="4" fillId="0" borderId="0" xfId="0" applyFont="1" applyAlignment="1" applyProtection="1">
      <alignment vertical="center"/>
      <protection hidden="1"/>
    </xf>
    <xf numFmtId="0" fontId="2" fillId="0" borderId="14"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2" borderId="3" xfId="0" applyFont="1" applyFill="1" applyBorder="1" applyAlignment="1" applyProtection="1">
      <alignment horizontal="left" vertical="center"/>
      <protection hidden="1"/>
    </xf>
    <xf numFmtId="0" fontId="4" fillId="0" borderId="0" xfId="0" applyFont="1" applyAlignment="1" applyProtection="1">
      <alignment horizontal="left"/>
      <protection hidden="1"/>
    </xf>
    <xf numFmtId="0" fontId="2" fillId="0" borderId="0" xfId="0" applyFont="1" applyProtection="1">
      <protection hidden="1"/>
    </xf>
    <xf numFmtId="0" fontId="2" fillId="0" borderId="3" xfId="0" applyFont="1" applyBorder="1" applyAlignment="1" applyProtection="1">
      <alignment horizontal="right"/>
      <protection hidden="1"/>
    </xf>
    <xf numFmtId="44" fontId="2" fillId="6" borderId="3" xfId="1" applyFont="1" applyFill="1" applyBorder="1" applyProtection="1">
      <protection hidden="1"/>
    </xf>
    <xf numFmtId="0" fontId="9" fillId="0" borderId="0" xfId="0" applyFont="1" applyProtection="1">
      <protection hidden="1"/>
    </xf>
    <xf numFmtId="0" fontId="4" fillId="0" borderId="3" xfId="0" applyFont="1" applyBorder="1" applyAlignment="1" applyProtection="1">
      <alignment horizontal="right"/>
      <protection hidden="1"/>
    </xf>
    <xf numFmtId="44" fontId="4" fillId="6" borderId="3" xfId="1" applyFont="1" applyFill="1" applyBorder="1" applyProtection="1">
      <protection hidden="1"/>
    </xf>
    <xf numFmtId="0" fontId="3" fillId="0" borderId="0" xfId="0" applyFont="1" applyProtection="1">
      <protection hidden="1"/>
    </xf>
    <xf numFmtId="0" fontId="0" fillId="0" borderId="0" xfId="0" applyAlignment="1" applyProtection="1">
      <alignment horizontal="left" vertical="center"/>
      <protection hidden="1"/>
    </xf>
    <xf numFmtId="0" fontId="0" fillId="0" borderId="0" xfId="0" applyAlignment="1" applyProtection="1">
      <alignment horizontal="left" vertical="center" wrapText="1"/>
      <protection hidden="1"/>
    </xf>
    <xf numFmtId="0" fontId="0" fillId="0" borderId="0" xfId="0" applyAlignment="1" applyProtection="1">
      <alignment vertical="center" wrapText="1"/>
      <protection hidden="1"/>
    </xf>
    <xf numFmtId="0" fontId="13" fillId="0" borderId="0" xfId="0" applyFont="1" applyAlignment="1" applyProtection="1">
      <alignment horizontal="left" vertical="center"/>
      <protection hidden="1"/>
    </xf>
    <xf numFmtId="0" fontId="11" fillId="0" borderId="0" xfId="0" applyFont="1" applyAlignment="1" applyProtection="1">
      <alignment horizontal="left" vertical="center"/>
      <protection hidden="1"/>
    </xf>
    <xf numFmtId="0" fontId="11" fillId="0" borderId="0" xfId="0" applyFont="1" applyAlignment="1" applyProtection="1">
      <alignment vertical="center"/>
      <protection hidden="1"/>
    </xf>
    <xf numFmtId="0" fontId="14" fillId="0" borderId="0" xfId="0" applyFont="1" applyAlignment="1" applyProtection="1">
      <alignment horizontal="left" vertical="center" wrapText="1"/>
      <protection hidden="1"/>
    </xf>
    <xf numFmtId="0" fontId="14" fillId="0" borderId="0" xfId="0" applyFont="1" applyAlignment="1" applyProtection="1">
      <alignment vertical="center"/>
      <protection hidden="1"/>
    </xf>
    <xf numFmtId="0" fontId="14" fillId="0" borderId="0" xfId="0" applyFont="1" applyAlignment="1" applyProtection="1">
      <alignment horizontal="left" vertical="center"/>
      <protection hidden="1"/>
    </xf>
    <xf numFmtId="0" fontId="0" fillId="0" borderId="17" xfId="0" applyBorder="1" applyAlignment="1" applyProtection="1">
      <alignment vertical="center" wrapText="1"/>
      <protection hidden="1"/>
    </xf>
    <xf numFmtId="0" fontId="0" fillId="0" borderId="17" xfId="0" applyBorder="1" applyAlignment="1" applyProtection="1">
      <alignment horizontal="left" vertical="center" wrapText="1"/>
      <protection hidden="1"/>
    </xf>
    <xf numFmtId="0" fontId="0" fillId="0" borderId="17" xfId="0" applyBorder="1" applyAlignment="1" applyProtection="1">
      <alignment horizontal="center" vertical="center" wrapText="1"/>
      <protection hidden="1"/>
    </xf>
    <xf numFmtId="0" fontId="13" fillId="0" borderId="0" xfId="0" applyFont="1" applyAlignment="1" applyProtection="1">
      <alignment horizontal="left" vertical="center" wrapText="1"/>
      <protection hidden="1"/>
    </xf>
    <xf numFmtId="0" fontId="13" fillId="0" borderId="0" xfId="0" applyFont="1" applyAlignment="1" applyProtection="1">
      <alignment vertical="center" wrapText="1"/>
      <protection hidden="1"/>
    </xf>
    <xf numFmtId="0" fontId="0" fillId="0" borderId="0" xfId="0" applyAlignment="1" applyProtection="1">
      <alignment vertical="center"/>
      <protection hidden="1"/>
    </xf>
    <xf numFmtId="0" fontId="2" fillId="2" borderId="3" xfId="0" applyFont="1" applyFill="1" applyBorder="1" applyAlignment="1" applyProtection="1">
      <alignment horizontal="left"/>
      <protection locked="0"/>
    </xf>
    <xf numFmtId="0" fontId="9" fillId="7" borderId="3" xfId="0" applyFont="1" applyFill="1" applyBorder="1" applyProtection="1">
      <protection hidden="1"/>
    </xf>
    <xf numFmtId="0" fontId="9" fillId="8" borderId="3" xfId="0" applyFont="1" applyFill="1" applyBorder="1" applyProtection="1">
      <protection hidden="1"/>
    </xf>
    <xf numFmtId="164" fontId="9" fillId="3" borderId="3" xfId="0" applyNumberFormat="1" applyFont="1" applyFill="1" applyBorder="1" applyProtection="1">
      <protection hidden="1"/>
    </xf>
    <xf numFmtId="166" fontId="9" fillId="3" borderId="3" xfId="1" applyNumberFormat="1" applyFont="1" applyFill="1" applyBorder="1" applyProtection="1">
      <protection hidden="1"/>
    </xf>
    <xf numFmtId="3" fontId="9" fillId="3" borderId="3" xfId="0" applyNumberFormat="1" applyFont="1" applyFill="1" applyBorder="1" applyProtection="1">
      <protection hidden="1"/>
    </xf>
    <xf numFmtId="167" fontId="9" fillId="8" borderId="3" xfId="0" applyNumberFormat="1" applyFont="1" applyFill="1" applyBorder="1" applyProtection="1">
      <protection hidden="1"/>
    </xf>
    <xf numFmtId="44" fontId="9" fillId="3" borderId="3" xfId="1" applyFont="1" applyFill="1" applyBorder="1" applyProtection="1">
      <protection hidden="1"/>
    </xf>
    <xf numFmtId="0" fontId="13" fillId="0" borderId="0" xfId="0" applyFont="1" applyAlignment="1" applyProtection="1">
      <alignment vertical="center"/>
      <protection hidden="1"/>
    </xf>
    <xf numFmtId="0" fontId="2" fillId="0" borderId="3" xfId="0" applyFont="1" applyBorder="1" applyAlignment="1" applyProtection="1">
      <alignment horizontal="right" vertical="center"/>
      <protection hidden="1"/>
    </xf>
    <xf numFmtId="0" fontId="0" fillId="0" borderId="12" xfId="0" applyBorder="1" applyAlignment="1" applyProtection="1">
      <alignment horizontal="right" vertical="center"/>
      <protection hidden="1"/>
    </xf>
    <xf numFmtId="0" fontId="2" fillId="0" borderId="0" xfId="0" applyFont="1" applyAlignment="1" applyProtection="1">
      <alignment horizontal="right" vertical="center"/>
      <protection hidden="1"/>
    </xf>
    <xf numFmtId="0" fontId="2" fillId="0" borderId="3" xfId="0" applyFont="1" applyBorder="1" applyAlignment="1" applyProtection="1">
      <alignment horizontal="right" vertical="center" wrapText="1"/>
      <protection hidden="1"/>
    </xf>
    <xf numFmtId="0" fontId="9" fillId="0" borderId="0" xfId="0" applyFont="1" applyAlignment="1" applyProtection="1">
      <alignment wrapText="1"/>
      <protection hidden="1"/>
    </xf>
    <xf numFmtId="0" fontId="22" fillId="0" borderId="17" xfId="3" applyFont="1" applyBorder="1" applyAlignment="1" applyProtection="1">
      <alignment horizontal="left" vertical="center"/>
      <protection hidden="1"/>
    </xf>
    <xf numFmtId="0" fontId="0" fillId="0" borderId="0" xfId="0" applyAlignment="1" applyProtection="1">
      <alignment horizontal="center" vertical="center" wrapText="1"/>
      <protection hidden="1"/>
    </xf>
    <xf numFmtId="0" fontId="2"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2" fillId="0" borderId="8" xfId="0" applyFont="1" applyBorder="1" applyAlignment="1" applyProtection="1">
      <alignment vertical="center"/>
      <protection hidden="1"/>
    </xf>
    <xf numFmtId="0" fontId="2" fillId="0" borderId="9" xfId="0" applyFont="1" applyBorder="1" applyAlignment="1" applyProtection="1">
      <alignment vertical="center"/>
      <protection hidden="1"/>
    </xf>
    <xf numFmtId="0" fontId="2" fillId="0" borderId="10" xfId="0" applyFont="1" applyBorder="1" applyAlignment="1" applyProtection="1">
      <alignment vertical="center"/>
      <protection hidden="1"/>
    </xf>
    <xf numFmtId="0" fontId="2" fillId="0" borderId="11" xfId="0" applyFont="1" applyBorder="1" applyAlignment="1" applyProtection="1">
      <alignment vertical="center"/>
      <protection hidden="1"/>
    </xf>
    <xf numFmtId="0" fontId="4" fillId="4" borderId="0" xfId="0" applyFont="1" applyFill="1" applyAlignment="1" applyProtection="1">
      <alignment vertical="center"/>
      <protection hidden="1"/>
    </xf>
    <xf numFmtId="0" fontId="9" fillId="0" borderId="0" xfId="0" applyFont="1" applyAlignment="1" applyProtection="1">
      <alignment vertical="center"/>
      <protection hidden="1"/>
    </xf>
    <xf numFmtId="0" fontId="2" fillId="0" borderId="12" xfId="0" applyFont="1" applyBorder="1" applyAlignment="1" applyProtection="1">
      <alignment vertical="center"/>
      <protection hidden="1"/>
    </xf>
    <xf numFmtId="0" fontId="2" fillId="4" borderId="0" xfId="0" applyFont="1" applyFill="1" applyAlignment="1" applyProtection="1">
      <alignment vertical="center"/>
      <protection hidden="1"/>
    </xf>
    <xf numFmtId="0" fontId="19" fillId="4" borderId="0" xfId="0" applyFont="1" applyFill="1" applyAlignment="1" applyProtection="1">
      <alignment vertical="center"/>
      <protection hidden="1"/>
    </xf>
    <xf numFmtId="165" fontId="2" fillId="2" borderId="1" xfId="0" applyNumberFormat="1" applyFont="1" applyFill="1" applyBorder="1" applyAlignment="1" applyProtection="1">
      <alignment vertical="center"/>
      <protection locked="0"/>
    </xf>
    <xf numFmtId="165" fontId="2" fillId="2" borderId="3" xfId="0" applyNumberFormat="1" applyFont="1" applyFill="1" applyBorder="1" applyAlignment="1" applyProtection="1">
      <alignment vertical="center"/>
      <protection locked="0"/>
    </xf>
    <xf numFmtId="0" fontId="12" fillId="4" borderId="2" xfId="0" applyFont="1" applyFill="1" applyBorder="1" applyAlignment="1" applyProtection="1">
      <alignment vertical="center"/>
      <protection hidden="1"/>
    </xf>
    <xf numFmtId="165" fontId="2" fillId="6" borderId="1" xfId="0" applyNumberFormat="1" applyFont="1" applyFill="1" applyBorder="1" applyAlignment="1" applyProtection="1">
      <alignment vertical="center"/>
      <protection hidden="1"/>
    </xf>
    <xf numFmtId="165" fontId="2" fillId="6" borderId="3" xfId="0" applyNumberFormat="1" applyFont="1" applyFill="1" applyBorder="1" applyAlignment="1" applyProtection="1">
      <alignment vertical="center"/>
      <protection hidden="1"/>
    </xf>
    <xf numFmtId="3" fontId="2" fillId="2" borderId="3" xfId="0" applyNumberFormat="1" applyFont="1" applyFill="1" applyBorder="1" applyAlignment="1" applyProtection="1">
      <alignment vertical="center"/>
      <protection locked="0"/>
    </xf>
    <xf numFmtId="0" fontId="12" fillId="4" borderId="0" xfId="0" applyFont="1" applyFill="1" applyAlignment="1" applyProtection="1">
      <alignment vertical="center"/>
      <protection hidden="1"/>
    </xf>
    <xf numFmtId="0" fontId="12" fillId="4" borderId="3" xfId="0" applyFont="1" applyFill="1" applyBorder="1" applyAlignment="1" applyProtection="1">
      <alignment vertical="center"/>
      <protection hidden="1"/>
    </xf>
    <xf numFmtId="4" fontId="4" fillId="6" borderId="1" xfId="0" applyNumberFormat="1" applyFont="1" applyFill="1" applyBorder="1" applyAlignment="1" applyProtection="1">
      <alignment vertical="center"/>
      <protection hidden="1"/>
    </xf>
    <xf numFmtId="0" fontId="4" fillId="4" borderId="2" xfId="0" applyFont="1" applyFill="1" applyBorder="1" applyAlignment="1" applyProtection="1">
      <alignment vertical="center"/>
      <protection hidden="1"/>
    </xf>
    <xf numFmtId="0" fontId="9" fillId="4" borderId="0" xfId="0" applyFont="1" applyFill="1" applyAlignment="1" applyProtection="1">
      <alignment vertical="center"/>
      <protection hidden="1"/>
    </xf>
    <xf numFmtId="0" fontId="2" fillId="0" borderId="7" xfId="0" applyFont="1" applyBorder="1" applyAlignment="1" applyProtection="1">
      <alignment vertical="center"/>
      <protection hidden="1"/>
    </xf>
    <xf numFmtId="0" fontId="4" fillId="0" borderId="6" xfId="0" applyFont="1" applyBorder="1" applyAlignment="1" applyProtection="1">
      <alignment vertical="center"/>
      <protection hidden="1"/>
    </xf>
    <xf numFmtId="4" fontId="4" fillId="0" borderId="6" xfId="0" applyNumberFormat="1"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3" xfId="0" applyFont="1" applyBorder="1" applyAlignment="1" applyProtection="1">
      <alignment vertical="center"/>
      <protection hidden="1"/>
    </xf>
    <xf numFmtId="0" fontId="4" fillId="4" borderId="6" xfId="0" applyFont="1" applyFill="1" applyBorder="1" applyAlignment="1" applyProtection="1">
      <alignment vertical="center"/>
      <protection hidden="1"/>
    </xf>
    <xf numFmtId="4" fontId="4" fillId="4" borderId="6" xfId="0" applyNumberFormat="1" applyFont="1" applyFill="1" applyBorder="1" applyAlignment="1" applyProtection="1">
      <alignment vertical="center"/>
      <protection hidden="1"/>
    </xf>
    <xf numFmtId="0" fontId="2" fillId="4" borderId="6" xfId="0" applyFont="1" applyFill="1" applyBorder="1" applyAlignment="1" applyProtection="1">
      <alignment vertical="center"/>
      <protection hidden="1"/>
    </xf>
    <xf numFmtId="0" fontId="9" fillId="4" borderId="12" xfId="0" applyFont="1" applyFill="1" applyBorder="1" applyAlignment="1" applyProtection="1">
      <alignment vertical="center"/>
      <protection hidden="1"/>
    </xf>
    <xf numFmtId="0" fontId="2" fillId="4" borderId="12" xfId="0" applyFont="1" applyFill="1" applyBorder="1" applyAlignment="1" applyProtection="1">
      <alignment horizontal="left" vertical="center"/>
      <protection hidden="1"/>
    </xf>
    <xf numFmtId="0" fontId="2" fillId="2" borderId="2" xfId="0" applyFont="1" applyFill="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2" fontId="9" fillId="8" borderId="3" xfId="0" applyNumberFormat="1" applyFont="1" applyFill="1" applyBorder="1" applyProtection="1">
      <protection hidden="1"/>
    </xf>
    <xf numFmtId="0" fontId="23" fillId="0" borderId="17" xfId="0" applyFont="1" applyBorder="1" applyAlignment="1" applyProtection="1">
      <alignment horizontal="left" vertical="center" wrapText="1"/>
      <protection hidden="1"/>
    </xf>
    <xf numFmtId="0" fontId="2" fillId="0" borderId="3" xfId="0" applyFont="1" applyBorder="1" applyAlignment="1" applyProtection="1">
      <alignment horizontal="center" vertical="center"/>
      <protection hidden="1"/>
    </xf>
    <xf numFmtId="0" fontId="2" fillId="0" borderId="3" xfId="0" applyFont="1" applyBorder="1" applyAlignment="1" applyProtection="1">
      <alignment horizontal="center" vertical="center" wrapText="1"/>
      <protection hidden="1"/>
    </xf>
    <xf numFmtId="0" fontId="2" fillId="0" borderId="3" xfId="0" applyFont="1" applyBorder="1" applyAlignment="1" applyProtection="1">
      <alignment vertical="center"/>
      <protection hidden="1"/>
    </xf>
    <xf numFmtId="0" fontId="2" fillId="2" borderId="18" xfId="0" applyFont="1" applyFill="1" applyBorder="1" applyAlignment="1" applyProtection="1">
      <alignment horizontal="left" vertical="center"/>
      <protection hidden="1"/>
    </xf>
    <xf numFmtId="0" fontId="2" fillId="6" borderId="18" xfId="0" quotePrefix="1" applyFont="1" applyFill="1" applyBorder="1" applyAlignment="1" applyProtection="1">
      <alignment horizontal="left" vertical="center"/>
      <protection hidden="1"/>
    </xf>
    <xf numFmtId="0" fontId="25" fillId="0" borderId="3" xfId="0" applyFont="1" applyBorder="1" applyAlignment="1" applyProtection="1">
      <alignment vertical="center"/>
      <protection hidden="1"/>
    </xf>
    <xf numFmtId="0" fontId="25" fillId="0" borderId="3" xfId="0" applyFont="1" applyBorder="1" applyAlignment="1" applyProtection="1">
      <alignment vertical="center" wrapText="1"/>
      <protection hidden="1"/>
    </xf>
    <xf numFmtId="0" fontId="26" fillId="0" borderId="3" xfId="0" applyFont="1" applyBorder="1" applyAlignment="1" applyProtection="1">
      <alignment vertical="center"/>
      <protection hidden="1"/>
    </xf>
    <xf numFmtId="14" fontId="27" fillId="0" borderId="3" xfId="0" applyNumberFormat="1" applyFont="1" applyBorder="1" applyAlignment="1" applyProtection="1">
      <alignment horizontal="left" vertical="center"/>
      <protection hidden="1"/>
    </xf>
    <xf numFmtId="0" fontId="26" fillId="0" borderId="3" xfId="0" applyFont="1" applyBorder="1" applyAlignment="1" applyProtection="1">
      <alignment vertical="center" wrapText="1"/>
      <protection hidden="1"/>
    </xf>
    <xf numFmtId="14" fontId="27" fillId="0" borderId="3" xfId="0" applyNumberFormat="1" applyFont="1" applyBorder="1" applyAlignment="1" applyProtection="1">
      <alignment horizontal="left" vertical="center" wrapText="1"/>
      <protection hidden="1"/>
    </xf>
    <xf numFmtId="0" fontId="20" fillId="0" borderId="3" xfId="0" applyFont="1" applyBorder="1" applyAlignment="1" applyProtection="1">
      <alignment horizontal="left" vertical="center"/>
      <protection hidden="1"/>
    </xf>
    <xf numFmtId="0" fontId="5" fillId="5" borderId="0" xfId="0" applyFont="1" applyFill="1" applyAlignment="1" applyProtection="1">
      <alignment horizontal="center" vertical="center" wrapText="1"/>
      <protection hidden="1"/>
    </xf>
    <xf numFmtId="0" fontId="5" fillId="5" borderId="0" xfId="0" applyFont="1" applyFill="1" applyAlignment="1" applyProtection="1">
      <alignment horizontal="center" vertical="center"/>
      <protection hidden="1"/>
    </xf>
    <xf numFmtId="0" fontId="2" fillId="2" borderId="3" xfId="0" applyFont="1" applyFill="1" applyBorder="1" applyAlignment="1" applyProtection="1">
      <alignment horizontal="left"/>
      <protection locked="0"/>
    </xf>
    <xf numFmtId="0" fontId="2" fillId="2" borderId="1"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protection locked="0"/>
    </xf>
    <xf numFmtId="14" fontId="2" fillId="2" borderId="1" xfId="0" applyNumberFormat="1" applyFont="1" applyFill="1" applyBorder="1" applyAlignment="1" applyProtection="1">
      <alignment horizontal="left" vertical="center" wrapText="1"/>
      <protection locked="0"/>
    </xf>
    <xf numFmtId="14" fontId="2" fillId="2" borderId="14" xfId="0" applyNumberFormat="1" applyFont="1" applyFill="1" applyBorder="1" applyAlignment="1" applyProtection="1">
      <alignment horizontal="left" vertical="center" wrapText="1"/>
      <protection locked="0"/>
    </xf>
    <xf numFmtId="14" fontId="2" fillId="2" borderId="2" xfId="0" applyNumberFormat="1" applyFont="1" applyFill="1" applyBorder="1" applyAlignment="1" applyProtection="1">
      <alignment horizontal="left" vertical="center" wrapText="1"/>
      <protection locked="0"/>
    </xf>
    <xf numFmtId="0" fontId="2" fillId="2" borderId="1" xfId="0" applyFont="1" applyFill="1" applyBorder="1" applyAlignment="1" applyProtection="1">
      <alignment vertical="center" wrapText="1"/>
      <protection locked="0"/>
    </xf>
    <xf numFmtId="0" fontId="2" fillId="2" borderId="14"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0" fillId="0" borderId="14" xfId="0" applyBorder="1" applyAlignment="1" applyProtection="1">
      <alignment horizontal="left" vertical="center"/>
      <protection hidden="1"/>
    </xf>
    <xf numFmtId="0" fontId="4" fillId="0" borderId="8" xfId="0" applyFont="1" applyBorder="1" applyAlignment="1" applyProtection="1">
      <alignment horizontal="right" vertical="top" wrapText="1"/>
      <protection hidden="1"/>
    </xf>
    <xf numFmtId="0" fontId="4" fillId="0" borderId="7" xfId="0" applyFont="1" applyBorder="1" applyAlignment="1" applyProtection="1">
      <alignment horizontal="right" vertical="top" wrapText="1"/>
      <protection hidden="1"/>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2" fillId="0" borderId="14"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6" fillId="5" borderId="0" xfId="0" applyFont="1" applyFill="1" applyAlignment="1" applyProtection="1">
      <alignment horizontal="center" vertical="center" wrapText="1"/>
      <protection hidden="1"/>
    </xf>
    <xf numFmtId="0" fontId="4" fillId="0" borderId="1" xfId="0" applyFont="1" applyBorder="1" applyAlignment="1" applyProtection="1">
      <alignment horizontal="right" vertical="top" wrapText="1"/>
      <protection hidden="1"/>
    </xf>
    <xf numFmtId="0" fontId="2" fillId="2" borderId="10"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hidden="1"/>
    </xf>
    <xf numFmtId="0" fontId="2" fillId="2" borderId="3" xfId="0" applyFont="1" applyFill="1" applyBorder="1" applyAlignment="1" applyProtection="1">
      <alignment horizontal="center" vertical="center"/>
      <protection locked="0"/>
    </xf>
    <xf numFmtId="4" fontId="2" fillId="6" borderId="3" xfId="0" applyNumberFormat="1" applyFont="1" applyFill="1" applyBorder="1" applyAlignment="1" applyProtection="1">
      <alignment horizontal="right" vertical="center"/>
      <protection hidden="1"/>
    </xf>
    <xf numFmtId="165" fontId="2" fillId="2" borderId="1" xfId="0" applyNumberFormat="1" applyFont="1" applyFill="1" applyBorder="1" applyAlignment="1" applyProtection="1">
      <alignment horizontal="right" vertical="center"/>
      <protection locked="0"/>
    </xf>
    <xf numFmtId="165" fontId="2" fillId="2" borderId="2" xfId="0" applyNumberFormat="1" applyFont="1" applyFill="1" applyBorder="1" applyAlignment="1" applyProtection="1">
      <alignment horizontal="right" vertical="center"/>
      <protection locked="0"/>
    </xf>
    <xf numFmtId="165" fontId="2" fillId="6" borderId="1" xfId="0" applyNumberFormat="1" applyFont="1" applyFill="1" applyBorder="1" applyAlignment="1" applyProtection="1">
      <alignment horizontal="right" vertical="center"/>
      <protection hidden="1"/>
    </xf>
    <xf numFmtId="165" fontId="2" fillId="6" borderId="2" xfId="0" applyNumberFormat="1" applyFont="1" applyFill="1" applyBorder="1" applyAlignment="1" applyProtection="1">
      <alignment horizontal="right" vertical="center"/>
      <protection hidden="1"/>
    </xf>
    <xf numFmtId="2" fontId="2" fillId="6" borderId="3" xfId="0" applyNumberFormat="1" applyFont="1" applyFill="1" applyBorder="1" applyAlignment="1" applyProtection="1">
      <alignment horizontal="right" vertical="center"/>
      <protection hidden="1"/>
    </xf>
    <xf numFmtId="0" fontId="2" fillId="2" borderId="1"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2" fillId="4" borderId="12" xfId="0" applyFont="1" applyFill="1" applyBorder="1" applyAlignment="1" applyProtection="1">
      <alignment horizontal="left" vertical="center"/>
      <protection hidden="1"/>
    </xf>
    <xf numFmtId="0" fontId="2" fillId="4" borderId="0" xfId="0" applyFont="1" applyFill="1" applyAlignment="1" applyProtection="1">
      <alignment horizontal="left" vertical="center"/>
      <protection hidden="1"/>
    </xf>
    <xf numFmtId="165" fontId="2" fillId="6" borderId="3" xfId="0" applyNumberFormat="1" applyFont="1" applyFill="1" applyBorder="1" applyAlignment="1" applyProtection="1">
      <alignment horizontal="right" vertical="center"/>
      <protection hidden="1"/>
    </xf>
    <xf numFmtId="0" fontId="4" fillId="4" borderId="1" xfId="0" applyFont="1" applyFill="1" applyBorder="1" applyAlignment="1" applyProtection="1">
      <alignment horizontal="center" vertical="center"/>
      <protection hidden="1"/>
    </xf>
    <xf numFmtId="0" fontId="4" fillId="4" borderId="14" xfId="0" applyFont="1" applyFill="1" applyBorder="1" applyAlignment="1" applyProtection="1">
      <alignment horizontal="center" vertical="center"/>
      <protection hidden="1"/>
    </xf>
    <xf numFmtId="0" fontId="4" fillId="4" borderId="2" xfId="0" applyFont="1" applyFill="1" applyBorder="1" applyAlignment="1" applyProtection="1">
      <alignment horizontal="center" vertical="center"/>
      <protection hidden="1"/>
    </xf>
    <xf numFmtId="0" fontId="0" fillId="0" borderId="3" xfId="0" applyBorder="1" applyAlignment="1" applyProtection="1">
      <alignment horizontal="left" vertical="center"/>
      <protection hidden="1"/>
    </xf>
    <xf numFmtId="0" fontId="9" fillId="7" borderId="15" xfId="0" applyFont="1" applyFill="1" applyBorder="1" applyAlignment="1" applyProtection="1">
      <alignment horizontal="center" wrapText="1"/>
      <protection hidden="1"/>
    </xf>
    <xf numFmtId="0" fontId="9" fillId="7" borderId="16" xfId="0" applyFont="1" applyFill="1" applyBorder="1" applyAlignment="1" applyProtection="1">
      <alignment horizontal="center" wrapText="1"/>
      <protection hidden="1"/>
    </xf>
    <xf numFmtId="0" fontId="9" fillId="7" borderId="1" xfId="0" applyFont="1" applyFill="1" applyBorder="1" applyAlignment="1" applyProtection="1">
      <alignment horizontal="center"/>
      <protection hidden="1"/>
    </xf>
    <xf numFmtId="0" fontId="9" fillId="7" borderId="2" xfId="0" applyFont="1" applyFill="1" applyBorder="1" applyAlignment="1" applyProtection="1">
      <alignment horizontal="center"/>
      <protection hidden="1"/>
    </xf>
    <xf numFmtId="0" fontId="0" fillId="0" borderId="0" xfId="0" applyAlignment="1" applyProtection="1">
      <alignment horizontal="left" vertical="center" wrapText="1"/>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0" xfId="0" applyAlignment="1" applyProtection="1">
      <alignment horizontal="center" vertical="center" wrapText="1"/>
      <protection hidden="1"/>
    </xf>
  </cellXfs>
  <cellStyles count="4">
    <cellStyle name="Link" xfId="3" builtinId="8"/>
    <cellStyle name="Standard" xfId="0" builtinId="0"/>
    <cellStyle name="Standard 2" xfId="2" xr:uid="{00000000-0005-0000-0000-000002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1"/>
          <c:order val="0"/>
          <c:tx>
            <c:strRef>
              <c:f>'4. Zuschusshöhen'!$C$18</c:f>
              <c:strCache>
                <c:ptCount val="1"/>
                <c:pt idx="0">
                  <c:v>tragende Innenwände</c:v>
                </c:pt>
              </c:strCache>
            </c:strRef>
          </c:tx>
          <c:spPr>
            <a:ln w="19050" cap="rnd">
              <a:solidFill>
                <a:schemeClr val="accent2">
                  <a:lumMod val="40000"/>
                  <a:lumOff val="60000"/>
                </a:schemeClr>
              </a:solidFill>
              <a:round/>
            </a:ln>
            <a:effectLst/>
          </c:spPr>
          <c:marker>
            <c:symbol val="none"/>
          </c:marker>
          <c:xVal>
            <c:numRef>
              <c:f>'4. Zuschusshöhen'!$B$19:$B$26</c:f>
              <c:numCache>
                <c:formatCode>0.0</c:formatCode>
                <c:ptCount val="8"/>
                <c:pt idx="0">
                  <c:v>3.5</c:v>
                </c:pt>
                <c:pt idx="1">
                  <c:v>3</c:v>
                </c:pt>
                <c:pt idx="2">
                  <c:v>2.5</c:v>
                </c:pt>
                <c:pt idx="3">
                  <c:v>2</c:v>
                </c:pt>
                <c:pt idx="4">
                  <c:v>1.5</c:v>
                </c:pt>
                <c:pt idx="5">
                  <c:v>1</c:v>
                </c:pt>
                <c:pt idx="6">
                  <c:v>0.5</c:v>
                </c:pt>
                <c:pt idx="7">
                  <c:v>0</c:v>
                </c:pt>
              </c:numCache>
            </c:numRef>
          </c:xVal>
          <c:yVal>
            <c:numRef>
              <c:f>'4. Zuschusshöhen'!$C$19:$C$26</c:f>
              <c:numCache>
                <c:formatCode>_("€"* #,##0.00_);_("€"* \(#,##0.00\);_("€"* "-"??_);_(@_)</c:formatCode>
                <c:ptCount val="8"/>
                <c:pt idx="0">
                  <c:v>#N/A</c:v>
                </c:pt>
                <c:pt idx="1">
                  <c:v>#N/A</c:v>
                </c:pt>
                <c:pt idx="2">
                  <c:v>#N/A</c:v>
                </c:pt>
                <c:pt idx="3">
                  <c:v>#N/A</c:v>
                </c:pt>
                <c:pt idx="4">
                  <c:v>#N/A</c:v>
                </c:pt>
                <c:pt idx="5">
                  <c:v>0</c:v>
                </c:pt>
                <c:pt idx="6">
                  <c:v>50</c:v>
                </c:pt>
                <c:pt idx="7">
                  <c:v>100</c:v>
                </c:pt>
              </c:numCache>
            </c:numRef>
          </c:yVal>
          <c:smooth val="1"/>
          <c:extLst>
            <c:ext xmlns:c16="http://schemas.microsoft.com/office/drawing/2014/chart" uri="{C3380CC4-5D6E-409C-BE32-E72D297353CC}">
              <c16:uniqueId val="{00000001-8FB0-4DC4-8DF9-33551D4288F0}"/>
            </c:ext>
          </c:extLst>
        </c:ser>
        <c:ser>
          <c:idx val="0"/>
          <c:order val="1"/>
          <c:tx>
            <c:strRef>
              <c:f>'4. Zuschusshöhen'!$D$18</c:f>
              <c:strCache>
                <c:ptCount val="1"/>
                <c:pt idx="0">
                  <c:v>Außenwände</c:v>
                </c:pt>
              </c:strCache>
            </c:strRef>
          </c:tx>
          <c:spPr>
            <a:ln w="19050" cap="rnd">
              <a:solidFill>
                <a:schemeClr val="accent2">
                  <a:lumMod val="75000"/>
                </a:schemeClr>
              </a:solidFill>
              <a:round/>
            </a:ln>
            <a:effectLst/>
          </c:spPr>
          <c:marker>
            <c:symbol val="none"/>
          </c:marker>
          <c:xVal>
            <c:numRef>
              <c:f>'4. Zuschusshöhen'!$B$19:$B$26</c:f>
              <c:numCache>
                <c:formatCode>0.0</c:formatCode>
                <c:ptCount val="8"/>
                <c:pt idx="0">
                  <c:v>3.5</c:v>
                </c:pt>
                <c:pt idx="1">
                  <c:v>3</c:v>
                </c:pt>
                <c:pt idx="2">
                  <c:v>2.5</c:v>
                </c:pt>
                <c:pt idx="3">
                  <c:v>2</c:v>
                </c:pt>
                <c:pt idx="4">
                  <c:v>1.5</c:v>
                </c:pt>
                <c:pt idx="5">
                  <c:v>1</c:v>
                </c:pt>
                <c:pt idx="6">
                  <c:v>0.5</c:v>
                </c:pt>
                <c:pt idx="7">
                  <c:v>0</c:v>
                </c:pt>
              </c:numCache>
            </c:numRef>
          </c:xVal>
          <c:yVal>
            <c:numRef>
              <c:f>'4. Zuschusshöhen'!$D$19:$D$26</c:f>
              <c:numCache>
                <c:formatCode>_("€"* #,##0.00_);_("€"* \(#,##0.00\);_("€"* "-"??_);_(@_)</c:formatCode>
                <c:ptCount val="8"/>
                <c:pt idx="0">
                  <c:v>#N/A</c:v>
                </c:pt>
                <c:pt idx="1">
                  <c:v>#N/A</c:v>
                </c:pt>
                <c:pt idx="2">
                  <c:v>#N/A</c:v>
                </c:pt>
                <c:pt idx="3">
                  <c:v>#N/A</c:v>
                </c:pt>
                <c:pt idx="4">
                  <c:v>0</c:v>
                </c:pt>
                <c:pt idx="5">
                  <c:v>50</c:v>
                </c:pt>
                <c:pt idx="6">
                  <c:v>100</c:v>
                </c:pt>
                <c:pt idx="7">
                  <c:v>150</c:v>
                </c:pt>
              </c:numCache>
            </c:numRef>
          </c:yVal>
          <c:smooth val="1"/>
          <c:extLst>
            <c:ext xmlns:c16="http://schemas.microsoft.com/office/drawing/2014/chart" uri="{C3380CC4-5D6E-409C-BE32-E72D297353CC}">
              <c16:uniqueId val="{00000000-8FB0-4DC4-8DF9-33551D4288F0}"/>
            </c:ext>
          </c:extLst>
        </c:ser>
        <c:ser>
          <c:idx val="2"/>
          <c:order val="2"/>
          <c:tx>
            <c:strRef>
              <c:f>'4. Zuschusshöhen'!$E$18</c:f>
              <c:strCache>
                <c:ptCount val="1"/>
                <c:pt idx="0">
                  <c:v>Decken</c:v>
                </c:pt>
              </c:strCache>
            </c:strRef>
          </c:tx>
          <c:spPr>
            <a:ln w="19050" cap="rnd">
              <a:solidFill>
                <a:schemeClr val="tx2"/>
              </a:solidFill>
              <a:round/>
            </a:ln>
            <a:effectLst/>
          </c:spPr>
          <c:marker>
            <c:symbol val="none"/>
          </c:marker>
          <c:xVal>
            <c:numRef>
              <c:f>'4. Zuschusshöhen'!$B$19:$B$26</c:f>
              <c:numCache>
                <c:formatCode>0.0</c:formatCode>
                <c:ptCount val="8"/>
                <c:pt idx="0">
                  <c:v>3.5</c:v>
                </c:pt>
                <c:pt idx="1">
                  <c:v>3</c:v>
                </c:pt>
                <c:pt idx="2">
                  <c:v>2.5</c:v>
                </c:pt>
                <c:pt idx="3">
                  <c:v>2</c:v>
                </c:pt>
                <c:pt idx="4">
                  <c:v>1.5</c:v>
                </c:pt>
                <c:pt idx="5">
                  <c:v>1</c:v>
                </c:pt>
                <c:pt idx="6">
                  <c:v>0.5</c:v>
                </c:pt>
                <c:pt idx="7">
                  <c:v>0</c:v>
                </c:pt>
              </c:numCache>
            </c:numRef>
          </c:xVal>
          <c:yVal>
            <c:numRef>
              <c:f>'4. Zuschusshöhen'!$E$19:$E$26</c:f>
              <c:numCache>
                <c:formatCode>_("€"* #,##0.00_);_("€"* \(#,##0.00\);_("€"* "-"??_);_(@_)</c:formatCode>
                <c:ptCount val="8"/>
                <c:pt idx="0">
                  <c:v>#N/A</c:v>
                </c:pt>
                <c:pt idx="1">
                  <c:v>#N/A</c:v>
                </c:pt>
                <c:pt idx="2">
                  <c:v>#N/A</c:v>
                </c:pt>
                <c:pt idx="3">
                  <c:v>0</c:v>
                </c:pt>
                <c:pt idx="4">
                  <c:v>50</c:v>
                </c:pt>
                <c:pt idx="5">
                  <c:v>100</c:v>
                </c:pt>
                <c:pt idx="6">
                  <c:v>150</c:v>
                </c:pt>
                <c:pt idx="7">
                  <c:v>200</c:v>
                </c:pt>
              </c:numCache>
            </c:numRef>
          </c:yVal>
          <c:smooth val="1"/>
          <c:extLst>
            <c:ext xmlns:c16="http://schemas.microsoft.com/office/drawing/2014/chart" uri="{C3380CC4-5D6E-409C-BE32-E72D297353CC}">
              <c16:uniqueId val="{00000002-8FB0-4DC4-8DF9-33551D4288F0}"/>
            </c:ext>
          </c:extLst>
        </c:ser>
        <c:ser>
          <c:idx val="3"/>
          <c:order val="3"/>
          <c:tx>
            <c:strRef>
              <c:f>'4. Zuschusshöhen'!$F$18</c:f>
              <c:strCache>
                <c:ptCount val="1"/>
                <c:pt idx="0">
                  <c:v>Dächer &lt; 20°</c:v>
                </c:pt>
              </c:strCache>
            </c:strRef>
          </c:tx>
          <c:spPr>
            <a:ln w="19050" cap="rnd">
              <a:solidFill>
                <a:schemeClr val="accent3">
                  <a:lumMod val="60000"/>
                  <a:lumOff val="40000"/>
                </a:schemeClr>
              </a:solidFill>
              <a:round/>
            </a:ln>
            <a:effectLst/>
          </c:spPr>
          <c:marker>
            <c:symbol val="none"/>
          </c:marker>
          <c:xVal>
            <c:numRef>
              <c:f>'4. Zuschusshöhen'!$B$19:$B$26</c:f>
              <c:numCache>
                <c:formatCode>0.0</c:formatCode>
                <c:ptCount val="8"/>
                <c:pt idx="0">
                  <c:v>3.5</c:v>
                </c:pt>
                <c:pt idx="1">
                  <c:v>3</c:v>
                </c:pt>
                <c:pt idx="2">
                  <c:v>2.5</c:v>
                </c:pt>
                <c:pt idx="3">
                  <c:v>2</c:v>
                </c:pt>
                <c:pt idx="4">
                  <c:v>1.5</c:v>
                </c:pt>
                <c:pt idx="5">
                  <c:v>1</c:v>
                </c:pt>
                <c:pt idx="6">
                  <c:v>0.5</c:v>
                </c:pt>
                <c:pt idx="7">
                  <c:v>0</c:v>
                </c:pt>
              </c:numCache>
            </c:numRef>
          </c:xVal>
          <c:yVal>
            <c:numRef>
              <c:f>'4. Zuschusshöhen'!$F$19:$F$26</c:f>
              <c:numCache>
                <c:formatCode>_("€"* #,##0.00_);_("€"* \(#,##0.00\);_("€"* "-"??_);_(@_)</c:formatCode>
                <c:ptCount val="8"/>
                <c:pt idx="0">
                  <c:v>#N/A</c:v>
                </c:pt>
                <c:pt idx="1">
                  <c:v>0</c:v>
                </c:pt>
                <c:pt idx="2">
                  <c:v>50</c:v>
                </c:pt>
                <c:pt idx="3">
                  <c:v>100</c:v>
                </c:pt>
                <c:pt idx="4">
                  <c:v>150</c:v>
                </c:pt>
                <c:pt idx="5">
                  <c:v>200</c:v>
                </c:pt>
                <c:pt idx="6">
                  <c:v>250</c:v>
                </c:pt>
                <c:pt idx="7">
                  <c:v>300</c:v>
                </c:pt>
              </c:numCache>
            </c:numRef>
          </c:yVal>
          <c:smooth val="1"/>
          <c:extLst>
            <c:ext xmlns:c16="http://schemas.microsoft.com/office/drawing/2014/chart" uri="{C3380CC4-5D6E-409C-BE32-E72D297353CC}">
              <c16:uniqueId val="{00000003-8FB0-4DC4-8DF9-33551D4288F0}"/>
            </c:ext>
          </c:extLst>
        </c:ser>
        <c:dLbls>
          <c:showLegendKey val="0"/>
          <c:showVal val="0"/>
          <c:showCatName val="0"/>
          <c:showSerName val="0"/>
          <c:showPercent val="0"/>
          <c:showBubbleSize val="0"/>
        </c:dLbls>
        <c:axId val="847394832"/>
        <c:axId val="847395792"/>
      </c:scatterChart>
      <c:valAx>
        <c:axId val="847394832"/>
        <c:scaling>
          <c:orientation val="minMax"/>
          <c:max val="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GWP</a:t>
                </a:r>
                <a:r>
                  <a:rPr lang="de-DE" baseline="0"/>
                  <a:t> Modul A-C [kg CO2-Äq./(m²a)]</a:t>
                </a:r>
                <a:endParaRPr lang="de-DE"/>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47395792"/>
        <c:crosses val="autoZero"/>
        <c:crossBetween val="midCat"/>
      </c:valAx>
      <c:valAx>
        <c:axId val="8473957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Zuschusshöhe [€/m²]</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quot;€&quot;"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473948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1"/>
          <c:order val="0"/>
          <c:tx>
            <c:strRef>
              <c:f>'4a. Zusch.h. Bauteilkatalog'!$C$18</c:f>
              <c:strCache>
                <c:ptCount val="1"/>
                <c:pt idx="0">
                  <c:v>tragende Innenwände</c:v>
                </c:pt>
              </c:strCache>
            </c:strRef>
          </c:tx>
          <c:spPr>
            <a:ln w="19050" cap="rnd">
              <a:solidFill>
                <a:schemeClr val="accent2">
                  <a:lumMod val="40000"/>
                  <a:lumOff val="60000"/>
                </a:schemeClr>
              </a:solidFill>
              <a:round/>
            </a:ln>
            <a:effectLst/>
          </c:spPr>
          <c:marker>
            <c:symbol val="none"/>
          </c:marker>
          <c:dPt>
            <c:idx val="14"/>
            <c:marker>
              <c:symbol val="circle"/>
              <c:size val="6"/>
              <c:spPr>
                <a:noFill/>
                <a:ln w="15875">
                  <a:solidFill>
                    <a:schemeClr val="tx1">
                      <a:lumMod val="50000"/>
                      <a:lumOff val="50000"/>
                    </a:schemeClr>
                  </a:solidFill>
                </a:ln>
                <a:effectLst/>
              </c:spPr>
            </c:marker>
            <c:bubble3D val="0"/>
            <c:extLst>
              <c:ext xmlns:c16="http://schemas.microsoft.com/office/drawing/2014/chart" uri="{C3380CC4-5D6E-409C-BE32-E72D297353CC}">
                <c16:uniqueId val="{00000000-2602-48B8-86C5-1DA46312FAEA}"/>
              </c:ext>
            </c:extLst>
          </c:dPt>
          <c:dPt>
            <c:idx val="15"/>
            <c:marker>
              <c:symbol val="circle"/>
              <c:size val="6"/>
              <c:spPr>
                <a:noFill/>
                <a:ln w="15875">
                  <a:solidFill>
                    <a:schemeClr val="tx1">
                      <a:lumMod val="50000"/>
                      <a:lumOff val="50000"/>
                    </a:schemeClr>
                  </a:solidFill>
                </a:ln>
                <a:effectLst/>
              </c:spPr>
            </c:marker>
            <c:bubble3D val="0"/>
            <c:extLst>
              <c:ext xmlns:c16="http://schemas.microsoft.com/office/drawing/2014/chart" uri="{C3380CC4-5D6E-409C-BE32-E72D297353CC}">
                <c16:uniqueId val="{00000001-2602-48B8-86C5-1DA46312FAEA}"/>
              </c:ext>
            </c:extLst>
          </c:dPt>
          <c:dPt>
            <c:idx val="17"/>
            <c:marker>
              <c:symbol val="circle"/>
              <c:size val="6"/>
              <c:spPr>
                <a:noFill/>
                <a:ln w="15875">
                  <a:solidFill>
                    <a:schemeClr val="tx1">
                      <a:lumMod val="50000"/>
                      <a:lumOff val="50000"/>
                    </a:schemeClr>
                  </a:solidFill>
                </a:ln>
                <a:effectLst/>
              </c:spPr>
            </c:marker>
            <c:bubble3D val="0"/>
            <c:extLst>
              <c:ext xmlns:c16="http://schemas.microsoft.com/office/drawing/2014/chart" uri="{C3380CC4-5D6E-409C-BE32-E72D297353CC}">
                <c16:uniqueId val="{00000002-2602-48B8-86C5-1DA46312FAEA}"/>
              </c:ext>
            </c:extLst>
          </c:dPt>
          <c:xVal>
            <c:numRef>
              <c:f>'4a. Zusch.h. Bauteilkatalog'!$B$19:$B$38</c:f>
              <c:numCache>
                <c:formatCode>0.00</c:formatCode>
                <c:ptCount val="20"/>
                <c:pt idx="0">
                  <c:v>3.5</c:v>
                </c:pt>
                <c:pt idx="1">
                  <c:v>3</c:v>
                </c:pt>
                <c:pt idx="2">
                  <c:v>2.5</c:v>
                </c:pt>
                <c:pt idx="3">
                  <c:v>2.4900000000000002</c:v>
                </c:pt>
                <c:pt idx="4">
                  <c:v>2.36</c:v>
                </c:pt>
                <c:pt idx="5">
                  <c:v>2.2599999999999998</c:v>
                </c:pt>
                <c:pt idx="6">
                  <c:v>2</c:v>
                </c:pt>
                <c:pt idx="7">
                  <c:v>1.8</c:v>
                </c:pt>
                <c:pt idx="8">
                  <c:v>1.5</c:v>
                </c:pt>
                <c:pt idx="9">
                  <c:v>1.45</c:v>
                </c:pt>
                <c:pt idx="10">
                  <c:v>1.34</c:v>
                </c:pt>
                <c:pt idx="11">
                  <c:v>1.31</c:v>
                </c:pt>
                <c:pt idx="12">
                  <c:v>1.17</c:v>
                </c:pt>
                <c:pt idx="13">
                  <c:v>1</c:v>
                </c:pt>
                <c:pt idx="14">
                  <c:v>0.9</c:v>
                </c:pt>
                <c:pt idx="15">
                  <c:v>0.84</c:v>
                </c:pt>
                <c:pt idx="16">
                  <c:v>0.77</c:v>
                </c:pt>
                <c:pt idx="17">
                  <c:v>0.56000000000000005</c:v>
                </c:pt>
                <c:pt idx="18">
                  <c:v>0.5</c:v>
                </c:pt>
                <c:pt idx="19">
                  <c:v>0</c:v>
                </c:pt>
              </c:numCache>
            </c:numRef>
          </c:xVal>
          <c:yVal>
            <c:numRef>
              <c:f>'4a. Zusch.h. Bauteilkatalog'!$C$19:$C$38</c:f>
              <c:numCache>
                <c:formatCode>_("€"* #,##0.00_);_("€"* \(#,##0.00\);_("€"* "-"??_);_(@_)</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0</c:v>
                </c:pt>
                <c:pt idx="14">
                  <c:v>10</c:v>
                </c:pt>
                <c:pt idx="15">
                  <c:v>16</c:v>
                </c:pt>
                <c:pt idx="16">
                  <c:v>23</c:v>
                </c:pt>
                <c:pt idx="17">
                  <c:v>43.999999999999993</c:v>
                </c:pt>
                <c:pt idx="18">
                  <c:v>50</c:v>
                </c:pt>
                <c:pt idx="19">
                  <c:v>100</c:v>
                </c:pt>
              </c:numCache>
            </c:numRef>
          </c:yVal>
          <c:smooth val="1"/>
          <c:extLst>
            <c:ext xmlns:c16="http://schemas.microsoft.com/office/drawing/2014/chart" uri="{C3380CC4-5D6E-409C-BE32-E72D297353CC}">
              <c16:uniqueId val="{00000000-91BC-4D2C-88E5-EE51FE41DD80}"/>
            </c:ext>
          </c:extLst>
        </c:ser>
        <c:ser>
          <c:idx val="0"/>
          <c:order val="1"/>
          <c:tx>
            <c:strRef>
              <c:f>'4a. Zusch.h. Bauteilkatalog'!$D$18</c:f>
              <c:strCache>
                <c:ptCount val="1"/>
                <c:pt idx="0">
                  <c:v>Außenwände</c:v>
                </c:pt>
              </c:strCache>
            </c:strRef>
          </c:tx>
          <c:spPr>
            <a:ln w="19050" cap="rnd">
              <a:solidFill>
                <a:schemeClr val="accent2">
                  <a:lumMod val="75000"/>
                </a:schemeClr>
              </a:solidFill>
              <a:round/>
            </a:ln>
            <a:effectLst/>
          </c:spPr>
          <c:marker>
            <c:symbol val="none"/>
          </c:marker>
          <c:dPt>
            <c:idx val="9"/>
            <c:marker>
              <c:symbol val="circle"/>
              <c:size val="6"/>
              <c:spPr>
                <a:noFill/>
                <a:ln w="19050">
                  <a:solidFill>
                    <a:schemeClr val="tx1">
                      <a:lumMod val="50000"/>
                      <a:lumOff val="50000"/>
                    </a:schemeClr>
                  </a:solidFill>
                </a:ln>
                <a:effectLst/>
              </c:spPr>
            </c:marker>
            <c:bubble3D val="0"/>
            <c:extLst>
              <c:ext xmlns:c16="http://schemas.microsoft.com/office/drawing/2014/chart" uri="{C3380CC4-5D6E-409C-BE32-E72D297353CC}">
                <c16:uniqueId val="{00000003-2602-48B8-86C5-1DA46312FAEA}"/>
              </c:ext>
            </c:extLst>
          </c:dPt>
          <c:dPt>
            <c:idx val="11"/>
            <c:marker>
              <c:symbol val="circle"/>
              <c:size val="6"/>
              <c:spPr>
                <a:noFill/>
                <a:ln w="19050">
                  <a:solidFill>
                    <a:schemeClr val="tx1">
                      <a:lumMod val="50000"/>
                      <a:lumOff val="50000"/>
                    </a:schemeClr>
                  </a:solidFill>
                </a:ln>
                <a:effectLst/>
              </c:spPr>
            </c:marker>
            <c:bubble3D val="0"/>
            <c:extLst>
              <c:ext xmlns:c16="http://schemas.microsoft.com/office/drawing/2014/chart" uri="{C3380CC4-5D6E-409C-BE32-E72D297353CC}">
                <c16:uniqueId val="{00000004-2602-48B8-86C5-1DA46312FAEA}"/>
              </c:ext>
            </c:extLst>
          </c:dPt>
          <c:dPt>
            <c:idx val="16"/>
            <c:marker>
              <c:symbol val="circle"/>
              <c:size val="6"/>
              <c:spPr>
                <a:noFill/>
                <a:ln w="19050">
                  <a:solidFill>
                    <a:schemeClr val="tx1">
                      <a:lumMod val="50000"/>
                      <a:lumOff val="50000"/>
                    </a:schemeClr>
                  </a:solidFill>
                </a:ln>
                <a:effectLst/>
              </c:spPr>
            </c:marker>
            <c:bubble3D val="0"/>
            <c:extLst>
              <c:ext xmlns:c16="http://schemas.microsoft.com/office/drawing/2014/chart" uri="{C3380CC4-5D6E-409C-BE32-E72D297353CC}">
                <c16:uniqueId val="{00000005-2602-48B8-86C5-1DA46312FAEA}"/>
              </c:ext>
            </c:extLst>
          </c:dPt>
          <c:xVal>
            <c:numRef>
              <c:f>'4a. Zusch.h. Bauteilkatalog'!$B$19:$B$38</c:f>
              <c:numCache>
                <c:formatCode>0.00</c:formatCode>
                <c:ptCount val="20"/>
                <c:pt idx="0">
                  <c:v>3.5</c:v>
                </c:pt>
                <c:pt idx="1">
                  <c:v>3</c:v>
                </c:pt>
                <c:pt idx="2">
                  <c:v>2.5</c:v>
                </c:pt>
                <c:pt idx="3">
                  <c:v>2.4900000000000002</c:v>
                </c:pt>
                <c:pt idx="4">
                  <c:v>2.36</c:v>
                </c:pt>
                <c:pt idx="5">
                  <c:v>2.2599999999999998</c:v>
                </c:pt>
                <c:pt idx="6">
                  <c:v>2</c:v>
                </c:pt>
                <c:pt idx="7">
                  <c:v>1.8</c:v>
                </c:pt>
                <c:pt idx="8">
                  <c:v>1.5</c:v>
                </c:pt>
                <c:pt idx="9">
                  <c:v>1.45</c:v>
                </c:pt>
                <c:pt idx="10">
                  <c:v>1.34</c:v>
                </c:pt>
                <c:pt idx="11">
                  <c:v>1.31</c:v>
                </c:pt>
                <c:pt idx="12">
                  <c:v>1.17</c:v>
                </c:pt>
                <c:pt idx="13">
                  <c:v>1</c:v>
                </c:pt>
                <c:pt idx="14">
                  <c:v>0.9</c:v>
                </c:pt>
                <c:pt idx="15">
                  <c:v>0.84</c:v>
                </c:pt>
                <c:pt idx="16">
                  <c:v>0.77</c:v>
                </c:pt>
                <c:pt idx="17">
                  <c:v>0.56000000000000005</c:v>
                </c:pt>
                <c:pt idx="18">
                  <c:v>0.5</c:v>
                </c:pt>
                <c:pt idx="19">
                  <c:v>0</c:v>
                </c:pt>
              </c:numCache>
            </c:numRef>
          </c:xVal>
          <c:yVal>
            <c:numRef>
              <c:f>'4a. Zusch.h. Bauteilkatalog'!$D$19:$D$38</c:f>
              <c:numCache>
                <c:formatCode>_("€"* #,##0.00_);_("€"* \(#,##0.00\);_("€"* "-"??_);_(@_)</c:formatCode>
                <c:ptCount val="20"/>
                <c:pt idx="0">
                  <c:v>#N/A</c:v>
                </c:pt>
                <c:pt idx="1">
                  <c:v>#N/A</c:v>
                </c:pt>
                <c:pt idx="2">
                  <c:v>#N/A</c:v>
                </c:pt>
                <c:pt idx="3">
                  <c:v>#N/A</c:v>
                </c:pt>
                <c:pt idx="4">
                  <c:v>#N/A</c:v>
                </c:pt>
                <c:pt idx="5">
                  <c:v>#N/A</c:v>
                </c:pt>
                <c:pt idx="6">
                  <c:v>#N/A</c:v>
                </c:pt>
                <c:pt idx="7">
                  <c:v>#N/A</c:v>
                </c:pt>
                <c:pt idx="8">
                  <c:v>0</c:v>
                </c:pt>
                <c:pt idx="9">
                  <c:v>5</c:v>
                </c:pt>
                <c:pt idx="10">
                  <c:v>16</c:v>
                </c:pt>
                <c:pt idx="11">
                  <c:v>19</c:v>
                </c:pt>
                <c:pt idx="12">
                  <c:v>33</c:v>
                </c:pt>
                <c:pt idx="13">
                  <c:v>50</c:v>
                </c:pt>
                <c:pt idx="14">
                  <c:v>60</c:v>
                </c:pt>
                <c:pt idx="15">
                  <c:v>66</c:v>
                </c:pt>
                <c:pt idx="16">
                  <c:v>73</c:v>
                </c:pt>
                <c:pt idx="17">
                  <c:v>94</c:v>
                </c:pt>
                <c:pt idx="18">
                  <c:v>100</c:v>
                </c:pt>
                <c:pt idx="19">
                  <c:v>150</c:v>
                </c:pt>
              </c:numCache>
            </c:numRef>
          </c:yVal>
          <c:smooth val="1"/>
          <c:extLst>
            <c:ext xmlns:c16="http://schemas.microsoft.com/office/drawing/2014/chart" uri="{C3380CC4-5D6E-409C-BE32-E72D297353CC}">
              <c16:uniqueId val="{00000001-91BC-4D2C-88E5-EE51FE41DD80}"/>
            </c:ext>
          </c:extLst>
        </c:ser>
        <c:ser>
          <c:idx val="2"/>
          <c:order val="2"/>
          <c:tx>
            <c:strRef>
              <c:f>'4a. Zusch.h. Bauteilkatalog'!$E$18</c:f>
              <c:strCache>
                <c:ptCount val="1"/>
                <c:pt idx="0">
                  <c:v>Decken</c:v>
                </c:pt>
              </c:strCache>
            </c:strRef>
          </c:tx>
          <c:spPr>
            <a:ln w="19050" cap="rnd">
              <a:solidFill>
                <a:schemeClr val="tx2"/>
              </a:solidFill>
              <a:round/>
            </a:ln>
            <a:effectLst/>
          </c:spPr>
          <c:marker>
            <c:symbol val="none"/>
          </c:marker>
          <c:dPt>
            <c:idx val="7"/>
            <c:marker>
              <c:symbol val="circle"/>
              <c:size val="6"/>
              <c:spPr>
                <a:noFill/>
                <a:ln w="19050">
                  <a:solidFill>
                    <a:schemeClr val="tx1">
                      <a:lumMod val="50000"/>
                      <a:lumOff val="50000"/>
                    </a:schemeClr>
                  </a:solidFill>
                </a:ln>
                <a:effectLst/>
              </c:spPr>
            </c:marker>
            <c:bubble3D val="0"/>
            <c:extLst>
              <c:ext xmlns:c16="http://schemas.microsoft.com/office/drawing/2014/chart" uri="{C3380CC4-5D6E-409C-BE32-E72D297353CC}">
                <c16:uniqueId val="{0000000B-91BC-4D2C-88E5-EE51FE41DD80}"/>
              </c:ext>
            </c:extLst>
          </c:dPt>
          <c:dPt>
            <c:idx val="10"/>
            <c:marker>
              <c:symbol val="circle"/>
              <c:size val="6"/>
              <c:spPr>
                <a:noFill/>
                <a:ln w="19050">
                  <a:solidFill>
                    <a:schemeClr val="tx1">
                      <a:lumMod val="50000"/>
                      <a:lumOff val="50000"/>
                    </a:schemeClr>
                  </a:solidFill>
                </a:ln>
                <a:effectLst/>
              </c:spPr>
            </c:marker>
            <c:bubble3D val="0"/>
            <c:extLst>
              <c:ext xmlns:c16="http://schemas.microsoft.com/office/drawing/2014/chart" uri="{C3380CC4-5D6E-409C-BE32-E72D297353CC}">
                <c16:uniqueId val="{00000007-2602-48B8-86C5-1DA46312FAEA}"/>
              </c:ext>
            </c:extLst>
          </c:dPt>
          <c:dPt>
            <c:idx val="12"/>
            <c:marker>
              <c:symbol val="circle"/>
              <c:size val="6"/>
              <c:spPr>
                <a:noFill/>
                <a:ln w="19050">
                  <a:solidFill>
                    <a:schemeClr val="tx1">
                      <a:lumMod val="50000"/>
                      <a:lumOff val="50000"/>
                    </a:schemeClr>
                  </a:solidFill>
                </a:ln>
                <a:effectLst/>
              </c:spPr>
            </c:marker>
            <c:bubble3D val="0"/>
            <c:extLst>
              <c:ext xmlns:c16="http://schemas.microsoft.com/office/drawing/2014/chart" uri="{C3380CC4-5D6E-409C-BE32-E72D297353CC}">
                <c16:uniqueId val="{00000008-2602-48B8-86C5-1DA46312FAEA}"/>
              </c:ext>
            </c:extLst>
          </c:dPt>
          <c:xVal>
            <c:numRef>
              <c:f>'4a. Zusch.h. Bauteilkatalog'!$B$19:$B$38</c:f>
              <c:numCache>
                <c:formatCode>0.00</c:formatCode>
                <c:ptCount val="20"/>
                <c:pt idx="0">
                  <c:v>3.5</c:v>
                </c:pt>
                <c:pt idx="1">
                  <c:v>3</c:v>
                </c:pt>
                <c:pt idx="2">
                  <c:v>2.5</c:v>
                </c:pt>
                <c:pt idx="3">
                  <c:v>2.4900000000000002</c:v>
                </c:pt>
                <c:pt idx="4">
                  <c:v>2.36</c:v>
                </c:pt>
                <c:pt idx="5">
                  <c:v>2.2599999999999998</c:v>
                </c:pt>
                <c:pt idx="6">
                  <c:v>2</c:v>
                </c:pt>
                <c:pt idx="7">
                  <c:v>1.8</c:v>
                </c:pt>
                <c:pt idx="8">
                  <c:v>1.5</c:v>
                </c:pt>
                <c:pt idx="9">
                  <c:v>1.45</c:v>
                </c:pt>
                <c:pt idx="10">
                  <c:v>1.34</c:v>
                </c:pt>
                <c:pt idx="11">
                  <c:v>1.31</c:v>
                </c:pt>
                <c:pt idx="12">
                  <c:v>1.17</c:v>
                </c:pt>
                <c:pt idx="13">
                  <c:v>1</c:v>
                </c:pt>
                <c:pt idx="14">
                  <c:v>0.9</c:v>
                </c:pt>
                <c:pt idx="15">
                  <c:v>0.84</c:v>
                </c:pt>
                <c:pt idx="16">
                  <c:v>0.77</c:v>
                </c:pt>
                <c:pt idx="17">
                  <c:v>0.56000000000000005</c:v>
                </c:pt>
                <c:pt idx="18">
                  <c:v>0.5</c:v>
                </c:pt>
                <c:pt idx="19">
                  <c:v>0</c:v>
                </c:pt>
              </c:numCache>
            </c:numRef>
          </c:xVal>
          <c:yVal>
            <c:numRef>
              <c:f>'4a. Zusch.h. Bauteilkatalog'!$E$19:$E$38</c:f>
              <c:numCache>
                <c:formatCode>_("€"* #,##0.00_);_("€"* \(#,##0.00\);_("€"* "-"??_);_(@_)</c:formatCode>
                <c:ptCount val="20"/>
                <c:pt idx="0">
                  <c:v>#N/A</c:v>
                </c:pt>
                <c:pt idx="1">
                  <c:v>#N/A</c:v>
                </c:pt>
                <c:pt idx="2">
                  <c:v>#N/A</c:v>
                </c:pt>
                <c:pt idx="3">
                  <c:v>#N/A</c:v>
                </c:pt>
                <c:pt idx="4">
                  <c:v>#N/A</c:v>
                </c:pt>
                <c:pt idx="5">
                  <c:v>#N/A</c:v>
                </c:pt>
                <c:pt idx="6">
                  <c:v>0</c:v>
                </c:pt>
                <c:pt idx="7">
                  <c:v>20</c:v>
                </c:pt>
                <c:pt idx="8">
                  <c:v>50</c:v>
                </c:pt>
                <c:pt idx="9">
                  <c:v>55</c:v>
                </c:pt>
                <c:pt idx="10">
                  <c:v>66</c:v>
                </c:pt>
                <c:pt idx="11">
                  <c:v>69</c:v>
                </c:pt>
                <c:pt idx="12">
                  <c:v>83</c:v>
                </c:pt>
                <c:pt idx="13">
                  <c:v>100</c:v>
                </c:pt>
                <c:pt idx="14">
                  <c:v>110</c:v>
                </c:pt>
                <c:pt idx="15">
                  <c:v>116</c:v>
                </c:pt>
                <c:pt idx="16">
                  <c:v>123</c:v>
                </c:pt>
                <c:pt idx="17">
                  <c:v>144</c:v>
                </c:pt>
                <c:pt idx="18">
                  <c:v>150</c:v>
                </c:pt>
                <c:pt idx="19">
                  <c:v>200</c:v>
                </c:pt>
              </c:numCache>
            </c:numRef>
          </c:yVal>
          <c:smooth val="1"/>
          <c:extLst>
            <c:ext xmlns:c16="http://schemas.microsoft.com/office/drawing/2014/chart" uri="{C3380CC4-5D6E-409C-BE32-E72D297353CC}">
              <c16:uniqueId val="{00000002-91BC-4D2C-88E5-EE51FE41DD80}"/>
            </c:ext>
          </c:extLst>
        </c:ser>
        <c:ser>
          <c:idx val="3"/>
          <c:order val="3"/>
          <c:tx>
            <c:strRef>
              <c:f>'4a. Zusch.h. Bauteilkatalog'!$F$18</c:f>
              <c:strCache>
                <c:ptCount val="1"/>
                <c:pt idx="0">
                  <c:v>Dächer &lt; 20°</c:v>
                </c:pt>
              </c:strCache>
            </c:strRef>
          </c:tx>
          <c:spPr>
            <a:ln w="19050" cap="rnd">
              <a:solidFill>
                <a:schemeClr val="accent3">
                  <a:lumMod val="60000"/>
                  <a:lumOff val="40000"/>
                </a:schemeClr>
              </a:solidFill>
              <a:round/>
            </a:ln>
            <a:effectLst/>
          </c:spPr>
          <c:marker>
            <c:symbol val="none"/>
          </c:marker>
          <c:dPt>
            <c:idx val="3"/>
            <c:marker>
              <c:symbol val="circle"/>
              <c:size val="6"/>
              <c:spPr>
                <a:noFill/>
                <a:ln w="19050">
                  <a:solidFill>
                    <a:schemeClr val="tx1">
                      <a:lumMod val="50000"/>
                      <a:lumOff val="50000"/>
                    </a:schemeClr>
                  </a:solidFill>
                </a:ln>
                <a:effectLst/>
              </c:spPr>
            </c:marker>
            <c:bubble3D val="0"/>
            <c:extLst>
              <c:ext xmlns:c16="http://schemas.microsoft.com/office/drawing/2014/chart" uri="{C3380CC4-5D6E-409C-BE32-E72D297353CC}">
                <c16:uniqueId val="{0000000D-91BC-4D2C-88E5-EE51FE41DD80}"/>
              </c:ext>
            </c:extLst>
          </c:dPt>
          <c:dPt>
            <c:idx val="4"/>
            <c:marker>
              <c:symbol val="circle"/>
              <c:size val="6"/>
              <c:spPr>
                <a:noFill/>
                <a:ln w="19050">
                  <a:solidFill>
                    <a:schemeClr val="tx1">
                      <a:lumMod val="50000"/>
                      <a:lumOff val="50000"/>
                    </a:schemeClr>
                  </a:solidFill>
                </a:ln>
                <a:effectLst/>
              </c:spPr>
            </c:marker>
            <c:bubble3D val="0"/>
            <c:extLst>
              <c:ext xmlns:c16="http://schemas.microsoft.com/office/drawing/2014/chart" uri="{C3380CC4-5D6E-409C-BE32-E72D297353CC}">
                <c16:uniqueId val="{0000000E-91BC-4D2C-88E5-EE51FE41DD80}"/>
              </c:ext>
            </c:extLst>
          </c:dPt>
          <c:dPt>
            <c:idx val="5"/>
            <c:marker>
              <c:symbol val="circle"/>
              <c:size val="6"/>
              <c:spPr>
                <a:noFill/>
                <a:ln w="19050">
                  <a:solidFill>
                    <a:schemeClr val="tx1">
                      <a:lumMod val="50000"/>
                      <a:lumOff val="50000"/>
                    </a:schemeClr>
                  </a:solidFill>
                </a:ln>
                <a:effectLst/>
              </c:spPr>
            </c:marker>
            <c:bubble3D val="0"/>
            <c:extLst>
              <c:ext xmlns:c16="http://schemas.microsoft.com/office/drawing/2014/chart" uri="{C3380CC4-5D6E-409C-BE32-E72D297353CC}">
                <c16:uniqueId val="{0000000F-91BC-4D2C-88E5-EE51FE41DD80}"/>
              </c:ext>
            </c:extLst>
          </c:dPt>
          <c:xVal>
            <c:numRef>
              <c:f>'4a. Zusch.h. Bauteilkatalog'!$B$19:$B$38</c:f>
              <c:numCache>
                <c:formatCode>0.00</c:formatCode>
                <c:ptCount val="20"/>
                <c:pt idx="0">
                  <c:v>3.5</c:v>
                </c:pt>
                <c:pt idx="1">
                  <c:v>3</c:v>
                </c:pt>
                <c:pt idx="2">
                  <c:v>2.5</c:v>
                </c:pt>
                <c:pt idx="3">
                  <c:v>2.4900000000000002</c:v>
                </c:pt>
                <c:pt idx="4">
                  <c:v>2.36</c:v>
                </c:pt>
                <c:pt idx="5">
                  <c:v>2.2599999999999998</c:v>
                </c:pt>
                <c:pt idx="6">
                  <c:v>2</c:v>
                </c:pt>
                <c:pt idx="7">
                  <c:v>1.8</c:v>
                </c:pt>
                <c:pt idx="8">
                  <c:v>1.5</c:v>
                </c:pt>
                <c:pt idx="9">
                  <c:v>1.45</c:v>
                </c:pt>
                <c:pt idx="10">
                  <c:v>1.34</c:v>
                </c:pt>
                <c:pt idx="11">
                  <c:v>1.31</c:v>
                </c:pt>
                <c:pt idx="12">
                  <c:v>1.17</c:v>
                </c:pt>
                <c:pt idx="13">
                  <c:v>1</c:v>
                </c:pt>
                <c:pt idx="14">
                  <c:v>0.9</c:v>
                </c:pt>
                <c:pt idx="15">
                  <c:v>0.84</c:v>
                </c:pt>
                <c:pt idx="16">
                  <c:v>0.77</c:v>
                </c:pt>
                <c:pt idx="17">
                  <c:v>0.56000000000000005</c:v>
                </c:pt>
                <c:pt idx="18">
                  <c:v>0.5</c:v>
                </c:pt>
                <c:pt idx="19">
                  <c:v>0</c:v>
                </c:pt>
              </c:numCache>
            </c:numRef>
          </c:xVal>
          <c:yVal>
            <c:numRef>
              <c:f>'4a. Zusch.h. Bauteilkatalog'!$F$19:$F$38</c:f>
              <c:numCache>
                <c:formatCode>_("€"* #,##0.00_);_("€"* \(#,##0.00\);_("€"* "-"??_);_(@_)</c:formatCode>
                <c:ptCount val="20"/>
                <c:pt idx="0">
                  <c:v>#N/A</c:v>
                </c:pt>
                <c:pt idx="1">
                  <c:v>0</c:v>
                </c:pt>
                <c:pt idx="2">
                  <c:v>50</c:v>
                </c:pt>
                <c:pt idx="3">
                  <c:v>50.999999999999972</c:v>
                </c:pt>
                <c:pt idx="4">
                  <c:v>64</c:v>
                </c:pt>
                <c:pt idx="5">
                  <c:v>74.000000000000028</c:v>
                </c:pt>
                <c:pt idx="6">
                  <c:v>100</c:v>
                </c:pt>
                <c:pt idx="7">
                  <c:v>120</c:v>
                </c:pt>
                <c:pt idx="8">
                  <c:v>150</c:v>
                </c:pt>
                <c:pt idx="9">
                  <c:v>155</c:v>
                </c:pt>
                <c:pt idx="10">
                  <c:v>166</c:v>
                </c:pt>
                <c:pt idx="11">
                  <c:v>169</c:v>
                </c:pt>
                <c:pt idx="12">
                  <c:v>183</c:v>
                </c:pt>
                <c:pt idx="13">
                  <c:v>200</c:v>
                </c:pt>
                <c:pt idx="14">
                  <c:v>210</c:v>
                </c:pt>
                <c:pt idx="15">
                  <c:v>216</c:v>
                </c:pt>
                <c:pt idx="16">
                  <c:v>223</c:v>
                </c:pt>
                <c:pt idx="17">
                  <c:v>244</c:v>
                </c:pt>
                <c:pt idx="18">
                  <c:v>250</c:v>
                </c:pt>
                <c:pt idx="19">
                  <c:v>300</c:v>
                </c:pt>
              </c:numCache>
            </c:numRef>
          </c:yVal>
          <c:smooth val="1"/>
          <c:extLst>
            <c:ext xmlns:c16="http://schemas.microsoft.com/office/drawing/2014/chart" uri="{C3380CC4-5D6E-409C-BE32-E72D297353CC}">
              <c16:uniqueId val="{00000003-91BC-4D2C-88E5-EE51FE41DD80}"/>
            </c:ext>
          </c:extLst>
        </c:ser>
        <c:dLbls>
          <c:showLegendKey val="0"/>
          <c:showVal val="0"/>
          <c:showCatName val="0"/>
          <c:showSerName val="0"/>
          <c:showPercent val="0"/>
          <c:showBubbleSize val="0"/>
        </c:dLbls>
        <c:axId val="847394832"/>
        <c:axId val="847395792"/>
      </c:scatterChart>
      <c:valAx>
        <c:axId val="847394832"/>
        <c:scaling>
          <c:orientation val="minMax"/>
          <c:max val="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GWP</a:t>
                </a:r>
                <a:r>
                  <a:rPr lang="de-DE" baseline="0"/>
                  <a:t> Modul A-C [kg CO2-Äq./(m²a)]</a:t>
                </a:r>
                <a:endParaRPr lang="de-DE"/>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47395792"/>
        <c:crosses val="autoZero"/>
        <c:crossBetween val="midCat"/>
      </c:valAx>
      <c:valAx>
        <c:axId val="847395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Zuschusshöhe [€/m²]</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quot;€&quot;"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473948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209550</xdr:colOff>
      <xdr:row>2</xdr:row>
      <xdr:rowOff>133633</xdr:rowOff>
    </xdr:to>
    <xdr:pic>
      <xdr:nvPicPr>
        <xdr:cNvPr id="2" name="Grafik 1">
          <a:extLst>
            <a:ext uri="{FF2B5EF4-FFF2-40B4-BE49-F238E27FC236}">
              <a16:creationId xmlns:a16="http://schemas.microsoft.com/office/drawing/2014/main" id="{66BE0D8E-5CA5-4F5D-B05F-CBE62014FFDF}"/>
            </a:ext>
          </a:extLst>
        </xdr:cNvPr>
        <xdr:cNvPicPr>
          <a:picLocks noChangeAspect="1"/>
        </xdr:cNvPicPr>
      </xdr:nvPicPr>
      <xdr:blipFill>
        <a:blip xmlns:r="http://schemas.openxmlformats.org/officeDocument/2006/relationships" r:embed="rId1"/>
        <a:stretch>
          <a:fillRect/>
        </a:stretch>
      </xdr:blipFill>
      <xdr:spPr>
        <a:xfrm>
          <a:off x="781050" y="0"/>
          <a:ext cx="1762125" cy="514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392206</xdr:colOff>
      <xdr:row>0</xdr:row>
      <xdr:rowOff>123266</xdr:rowOff>
    </xdr:from>
    <xdr:to>
      <xdr:col>2</xdr:col>
      <xdr:colOff>1418665</xdr:colOff>
      <xdr:row>3</xdr:row>
      <xdr:rowOff>66399</xdr:rowOff>
    </xdr:to>
    <xdr:pic>
      <xdr:nvPicPr>
        <xdr:cNvPr id="2" name="Grafik 1">
          <a:extLst>
            <a:ext uri="{FF2B5EF4-FFF2-40B4-BE49-F238E27FC236}">
              <a16:creationId xmlns:a16="http://schemas.microsoft.com/office/drawing/2014/main" id="{37661BAE-3B88-4EA2-A4A2-5D0D3113AFA7}"/>
            </a:ext>
          </a:extLst>
        </xdr:cNvPr>
        <xdr:cNvPicPr>
          <a:picLocks noChangeAspect="1"/>
        </xdr:cNvPicPr>
      </xdr:nvPicPr>
      <xdr:blipFill>
        <a:blip xmlns:r="http://schemas.openxmlformats.org/officeDocument/2006/relationships" r:embed="rId1"/>
        <a:stretch>
          <a:fillRect/>
        </a:stretch>
      </xdr:blipFill>
      <xdr:spPr>
        <a:xfrm>
          <a:off x="392206" y="123266"/>
          <a:ext cx="1762125" cy="5146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217714</xdr:colOff>
      <xdr:row>0</xdr:row>
      <xdr:rowOff>79</xdr:rowOff>
    </xdr:from>
    <xdr:to>
      <xdr:col>2</xdr:col>
      <xdr:colOff>1449160</xdr:colOff>
      <xdr:row>3</xdr:row>
      <xdr:rowOff>88888</xdr:rowOff>
    </xdr:to>
    <xdr:pic>
      <xdr:nvPicPr>
        <xdr:cNvPr id="2" name="Grafik 1">
          <a:extLst>
            <a:ext uri="{FF2B5EF4-FFF2-40B4-BE49-F238E27FC236}">
              <a16:creationId xmlns:a16="http://schemas.microsoft.com/office/drawing/2014/main" id="{4BBB8933-F0E9-4ED9-823F-BA00A0995B16}"/>
            </a:ext>
          </a:extLst>
        </xdr:cNvPr>
        <xdr:cNvPicPr>
          <a:picLocks noChangeAspect="1"/>
        </xdr:cNvPicPr>
      </xdr:nvPicPr>
      <xdr:blipFill>
        <a:blip xmlns:r="http://schemas.openxmlformats.org/officeDocument/2006/relationships" r:embed="rId1"/>
        <a:stretch>
          <a:fillRect/>
        </a:stretch>
      </xdr:blipFill>
      <xdr:spPr>
        <a:xfrm>
          <a:off x="217714" y="79"/>
          <a:ext cx="1802946" cy="514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217714</xdr:colOff>
      <xdr:row>0</xdr:row>
      <xdr:rowOff>149678</xdr:rowOff>
    </xdr:from>
    <xdr:to>
      <xdr:col>2</xdr:col>
      <xdr:colOff>363310</xdr:colOff>
      <xdr:row>3</xdr:row>
      <xdr:rowOff>92811</xdr:rowOff>
    </xdr:to>
    <xdr:pic>
      <xdr:nvPicPr>
        <xdr:cNvPr id="9" name="Grafik 8">
          <a:extLst>
            <a:ext uri="{FF2B5EF4-FFF2-40B4-BE49-F238E27FC236}">
              <a16:creationId xmlns:a16="http://schemas.microsoft.com/office/drawing/2014/main" id="{750B4C3A-E5A0-459C-8160-D73CCC78E0E4}"/>
            </a:ext>
          </a:extLst>
        </xdr:cNvPr>
        <xdr:cNvPicPr>
          <a:picLocks noChangeAspect="1"/>
        </xdr:cNvPicPr>
      </xdr:nvPicPr>
      <xdr:blipFill>
        <a:blip xmlns:r="http://schemas.openxmlformats.org/officeDocument/2006/relationships" r:embed="rId1"/>
        <a:stretch>
          <a:fillRect/>
        </a:stretch>
      </xdr:blipFill>
      <xdr:spPr>
        <a:xfrm>
          <a:off x="217714" y="149678"/>
          <a:ext cx="1764846" cy="514633"/>
        </a:xfrm>
        <a:prstGeom prst="rect">
          <a:avLst/>
        </a:prstGeom>
      </xdr:spPr>
    </xdr:pic>
    <xdr:clientData/>
  </xdr:twoCellAnchor>
  <xdr:twoCellAnchor>
    <xdr:from>
      <xdr:col>0</xdr:col>
      <xdr:colOff>86845</xdr:colOff>
      <xdr:row>7</xdr:row>
      <xdr:rowOff>407334</xdr:rowOff>
    </xdr:from>
    <xdr:to>
      <xdr:col>8</xdr:col>
      <xdr:colOff>10645</xdr:colOff>
      <xdr:row>28</xdr:row>
      <xdr:rowOff>35858</xdr:rowOff>
    </xdr:to>
    <xdr:graphicFrame macro="">
      <xdr:nvGraphicFramePr>
        <xdr:cNvPr id="25" name="Diagramm 24">
          <a:extLst>
            <a:ext uri="{FF2B5EF4-FFF2-40B4-BE49-F238E27FC236}">
              <a16:creationId xmlns:a16="http://schemas.microsoft.com/office/drawing/2014/main" id="{030BA3DF-59A2-751E-160F-C5E011BB8A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217714</xdr:colOff>
      <xdr:row>0</xdr:row>
      <xdr:rowOff>149678</xdr:rowOff>
    </xdr:from>
    <xdr:to>
      <xdr:col>2</xdr:col>
      <xdr:colOff>363310</xdr:colOff>
      <xdr:row>3</xdr:row>
      <xdr:rowOff>92811</xdr:rowOff>
    </xdr:to>
    <xdr:pic>
      <xdr:nvPicPr>
        <xdr:cNvPr id="2" name="Grafik 1">
          <a:extLst>
            <a:ext uri="{FF2B5EF4-FFF2-40B4-BE49-F238E27FC236}">
              <a16:creationId xmlns:a16="http://schemas.microsoft.com/office/drawing/2014/main" id="{EA2F8536-1F06-4E33-951B-45C1AA4F739B}"/>
            </a:ext>
          </a:extLst>
        </xdr:cNvPr>
        <xdr:cNvPicPr>
          <a:picLocks noChangeAspect="1"/>
        </xdr:cNvPicPr>
      </xdr:nvPicPr>
      <xdr:blipFill>
        <a:blip xmlns:r="http://schemas.openxmlformats.org/officeDocument/2006/relationships" r:embed="rId1"/>
        <a:stretch>
          <a:fillRect/>
        </a:stretch>
      </xdr:blipFill>
      <xdr:spPr>
        <a:xfrm>
          <a:off x="217714" y="149678"/>
          <a:ext cx="1907721" cy="514633"/>
        </a:xfrm>
        <a:prstGeom prst="rect">
          <a:avLst/>
        </a:prstGeom>
      </xdr:spPr>
    </xdr:pic>
    <xdr:clientData/>
  </xdr:twoCellAnchor>
  <xdr:twoCellAnchor>
    <xdr:from>
      <xdr:col>10</xdr:col>
      <xdr:colOff>38100</xdr:colOff>
      <xdr:row>19</xdr:row>
      <xdr:rowOff>47624</xdr:rowOff>
    </xdr:from>
    <xdr:to>
      <xdr:col>18</xdr:col>
      <xdr:colOff>461682</xdr:colOff>
      <xdr:row>41</xdr:row>
      <xdr:rowOff>185455</xdr:rowOff>
    </xdr:to>
    <xdr:graphicFrame macro="">
      <xdr:nvGraphicFramePr>
        <xdr:cNvPr id="3" name="Diagramm 2">
          <a:extLst>
            <a:ext uri="{FF2B5EF4-FFF2-40B4-BE49-F238E27FC236}">
              <a16:creationId xmlns:a16="http://schemas.microsoft.com/office/drawing/2014/main" id="{76F15D16-1E1E-4576-9087-E04AE3C59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FHH">
      <a:dk1>
        <a:sysClr val="windowText" lastClr="000000"/>
      </a:dk1>
      <a:lt1>
        <a:sysClr val="window" lastClr="FFFFFF"/>
      </a:lt1>
      <a:dk2>
        <a:srgbClr val="40648A"/>
      </a:dk2>
      <a:lt2>
        <a:srgbClr val="E3E3E3"/>
      </a:lt2>
      <a:accent1>
        <a:srgbClr val="003063"/>
      </a:accent1>
      <a:accent2>
        <a:srgbClr val="E10019"/>
      </a:accent2>
      <a:accent3>
        <a:srgbClr val="005CA9"/>
      </a:accent3>
      <a:accent4>
        <a:srgbClr val="4B4B4B"/>
      </a:accent4>
      <a:accent5>
        <a:srgbClr val="818181"/>
      </a:accent5>
      <a:accent6>
        <a:srgbClr val="B9B9B9"/>
      </a:accent6>
      <a:hlink>
        <a:srgbClr val="003063"/>
      </a:hlink>
      <a:folHlink>
        <a:srgbClr val="E1001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qng.info/qng/qng-anforderungen/qng-siegeldokument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H28"/>
  <sheetViews>
    <sheetView showGridLines="0" showRuler="0" view="pageLayout" zoomScaleNormal="100" zoomScaleSheetLayoutView="55" workbookViewId="0">
      <selection activeCell="C12" sqref="C12:F12"/>
    </sheetView>
  </sheetViews>
  <sheetFormatPr baseColWidth="10" defaultColWidth="8.88671875" defaultRowHeight="14.4" x14ac:dyDescent="0.3"/>
  <cols>
    <col min="1" max="1" width="2.109375" style="12" customWidth="1"/>
    <col min="2" max="2" width="23.5546875" style="12" bestFit="1" customWidth="1"/>
    <col min="3" max="3" width="19.6640625" style="12" customWidth="1"/>
    <col min="4" max="4" width="32.88671875" style="12" customWidth="1"/>
    <col min="5" max="5" width="11.5546875" style="12" bestFit="1" customWidth="1"/>
    <col min="6" max="6" width="12.109375" style="12" bestFit="1" customWidth="1"/>
    <col min="7" max="7" width="2.109375" style="12" customWidth="1"/>
    <col min="8" max="8" width="31.6640625" style="12" customWidth="1"/>
    <col min="9" max="16384" width="8.88671875" style="12"/>
  </cols>
  <sheetData>
    <row r="4" spans="2:6" ht="42.75" customHeight="1" x14ac:dyDescent="0.3">
      <c r="B4" s="98" t="s">
        <v>0</v>
      </c>
      <c r="C4" s="99"/>
      <c r="D4" s="99"/>
      <c r="E4" s="99"/>
      <c r="F4" s="99"/>
    </row>
    <row r="5" spans="2:6" x14ac:dyDescent="0.3">
      <c r="E5" s="1" t="s">
        <v>1</v>
      </c>
      <c r="F5" s="1" t="s">
        <v>2</v>
      </c>
    </row>
    <row r="6" spans="2:6" x14ac:dyDescent="0.3">
      <c r="C6" s="15" t="s">
        <v>3</v>
      </c>
      <c r="E6" s="89"/>
      <c r="F6" s="90"/>
    </row>
    <row r="7" spans="2:6" ht="21" x14ac:dyDescent="0.4">
      <c r="B7" s="18" t="s">
        <v>4</v>
      </c>
    </row>
    <row r="9" spans="2:6" x14ac:dyDescent="0.3">
      <c r="B9" s="11" t="s">
        <v>5</v>
      </c>
    </row>
    <row r="10" spans="2:6" x14ac:dyDescent="0.3">
      <c r="B10" s="13" t="s">
        <v>6</v>
      </c>
      <c r="C10" s="100"/>
      <c r="D10" s="100"/>
      <c r="E10" s="100"/>
      <c r="F10" s="100"/>
    </row>
    <row r="11" spans="2:6" x14ac:dyDescent="0.3">
      <c r="B11" s="13" t="s">
        <v>7</v>
      </c>
      <c r="C11" s="100"/>
      <c r="D11" s="100"/>
      <c r="E11" s="100"/>
      <c r="F11" s="100"/>
    </row>
    <row r="12" spans="2:6" x14ac:dyDescent="0.3">
      <c r="B12" s="13" t="s">
        <v>8</v>
      </c>
      <c r="C12" s="100"/>
      <c r="D12" s="100"/>
      <c r="E12" s="100"/>
      <c r="F12" s="100"/>
    </row>
    <row r="13" spans="2:6" x14ac:dyDescent="0.3">
      <c r="B13" s="13" t="s">
        <v>9</v>
      </c>
      <c r="C13" s="34"/>
      <c r="D13" s="12" t="s">
        <v>10</v>
      </c>
    </row>
    <row r="15" spans="2:6" x14ac:dyDescent="0.3">
      <c r="B15" s="11" t="s">
        <v>11</v>
      </c>
    </row>
    <row r="16" spans="2:6" x14ac:dyDescent="0.3">
      <c r="B16" s="13" t="s">
        <v>12</v>
      </c>
      <c r="C16" s="14">
        <f>'3. Berechnung Vrsl.Zuschusshöhe'!D28</f>
        <v>0</v>
      </c>
      <c r="D16" s="15" t="s">
        <v>13</v>
      </c>
    </row>
    <row r="17" spans="2:8" x14ac:dyDescent="0.3">
      <c r="B17" s="13" t="s">
        <v>14</v>
      </c>
      <c r="C17" s="14">
        <f>'3. Berechnung Vrsl.Zuschusshöhe'!D47</f>
        <v>0</v>
      </c>
      <c r="D17" s="15" t="s">
        <v>13</v>
      </c>
    </row>
    <row r="18" spans="2:8" x14ac:dyDescent="0.3">
      <c r="B18" s="13" t="s">
        <v>15</v>
      </c>
      <c r="C18" s="14">
        <f>'3. Berechnung Vrsl.Zuschusshöhe'!D66</f>
        <v>0</v>
      </c>
      <c r="D18" s="15" t="s">
        <v>13</v>
      </c>
    </row>
    <row r="19" spans="2:8" x14ac:dyDescent="0.3">
      <c r="B19" s="13" t="s">
        <v>16</v>
      </c>
      <c r="C19" s="14">
        <f>'3. Berechnung Vrsl.Zuschusshöhe'!D90</f>
        <v>0</v>
      </c>
      <c r="D19" s="15" t="s">
        <v>13</v>
      </c>
    </row>
    <row r="20" spans="2:8" x14ac:dyDescent="0.3">
      <c r="B20" s="16" t="s">
        <v>17</v>
      </c>
      <c r="C20" s="17">
        <f>'3. Berechnung Vrsl.Zuschusshöhe'!D94</f>
        <v>0</v>
      </c>
      <c r="D20" s="15" t="s">
        <v>18</v>
      </c>
    </row>
    <row r="21" spans="2:8" x14ac:dyDescent="0.3">
      <c r="D21" s="15"/>
    </row>
    <row r="22" spans="2:8" x14ac:dyDescent="0.3">
      <c r="B22" s="11" t="s">
        <v>19</v>
      </c>
    </row>
    <row r="23" spans="2:8" ht="28.8" x14ac:dyDescent="0.3">
      <c r="B23" s="46" t="s">
        <v>20</v>
      </c>
      <c r="C23" s="101"/>
      <c r="D23" s="102"/>
      <c r="E23" s="102"/>
      <c r="F23" s="103"/>
    </row>
    <row r="24" spans="2:8" ht="45" customHeight="1" x14ac:dyDescent="0.3">
      <c r="B24" s="43" t="s">
        <v>21</v>
      </c>
      <c r="C24" s="109"/>
      <c r="D24" s="110"/>
      <c r="E24" s="110"/>
      <c r="F24" s="111"/>
    </row>
    <row r="25" spans="2:8" ht="28.8" x14ac:dyDescent="0.3">
      <c r="B25" s="46" t="s">
        <v>22</v>
      </c>
      <c r="C25" s="104"/>
      <c r="D25" s="105"/>
      <c r="E25" s="105"/>
      <c r="F25" s="105"/>
    </row>
    <row r="26" spans="2:8" x14ac:dyDescent="0.3">
      <c r="B26" s="43" t="s">
        <v>23</v>
      </c>
      <c r="C26" s="106"/>
      <c r="D26" s="107"/>
      <c r="E26" s="107"/>
      <c r="F26" s="108"/>
    </row>
    <row r="27" spans="2:8" ht="45" customHeight="1" x14ac:dyDescent="0.3">
      <c r="B27" s="43" t="s">
        <v>24</v>
      </c>
      <c r="C27" s="97"/>
      <c r="D27" s="97"/>
      <c r="E27" s="97"/>
      <c r="F27" s="97"/>
      <c r="H27" s="47" t="s">
        <v>25</v>
      </c>
    </row>
    <row r="28" spans="2:8" x14ac:dyDescent="0.3">
      <c r="C28" s="42"/>
      <c r="D28" s="42"/>
    </row>
  </sheetData>
  <sheetProtection algorithmName="SHA-512" hashValue="NzeoVnXlMtkWfWUaXeBpefP8lhTotDt8+FFiklu8c91tXcTcX3PrxE8Ah6KcV72Nuc0z4JdNzPMz0farzfjWMg==" saltValue="BYXZGKPU2CuN371DSQe2Uw==" spinCount="100000" sheet="1" selectLockedCells="1"/>
  <mergeCells count="9">
    <mergeCell ref="C27:F27"/>
    <mergeCell ref="B4:F4"/>
    <mergeCell ref="C10:F10"/>
    <mergeCell ref="C11:F11"/>
    <mergeCell ref="C12:F12"/>
    <mergeCell ref="C23:F23"/>
    <mergeCell ref="C25:F25"/>
    <mergeCell ref="C26:F26"/>
    <mergeCell ref="C24:F24"/>
  </mergeCells>
  <pageMargins left="0.7" right="0.7" top="0.78740157499999996" bottom="0.78740157499999996" header="0.3" footer="0.3"/>
  <pageSetup paperSize="9" scale="88" orientation="landscape" r:id="rId1"/>
  <headerFooter>
    <oddHeader>&amp;CAusdruck vom &amp;D</oddHeader>
    <oddFooter>&amp;L&amp;F&amp;RVersion V2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9"/>
  <sheetViews>
    <sheetView showGridLines="0" view="pageLayout" zoomScaleNormal="100" workbookViewId="0">
      <selection activeCell="E17" sqref="E17:E18"/>
    </sheetView>
  </sheetViews>
  <sheetFormatPr baseColWidth="10" defaultColWidth="11.44140625" defaultRowHeight="14.4" x14ac:dyDescent="0.3"/>
  <cols>
    <col min="1" max="1" width="4.5546875" style="12" customWidth="1"/>
    <col min="2" max="2" width="5.109375" style="12" customWidth="1"/>
    <col min="3" max="3" width="25.44140625" style="12" customWidth="1"/>
    <col min="4" max="4" width="28.88671875" style="12" customWidth="1"/>
    <col min="5" max="5" width="44.88671875" style="12" customWidth="1"/>
    <col min="6" max="6" width="4.88671875" style="12" customWidth="1"/>
    <col min="7" max="16384" width="11.44140625" style="12"/>
  </cols>
  <sheetData>
    <row r="2" spans="1:6" x14ac:dyDescent="0.3">
      <c r="D2" s="44" t="s">
        <v>26</v>
      </c>
      <c r="E2" s="112" t="str">
        <f>IF('1. Allg. Daten'!$C$10&lt;&gt;"",'1. Allg. Daten'!$C$10,"")</f>
        <v/>
      </c>
      <c r="F2" s="112"/>
    </row>
    <row r="3" spans="1:6" x14ac:dyDescent="0.3">
      <c r="D3" s="44" t="s">
        <v>27</v>
      </c>
      <c r="E3" s="112" t="str">
        <f>IF('1. Allg. Daten'!$C$12&lt;&gt;"",'1. Allg. Daten'!$C$12&amp;", "&amp;'1. Allg. Daten'!$C$13&amp;" Hamburg","")</f>
        <v/>
      </c>
      <c r="F3" s="112"/>
    </row>
    <row r="5" spans="1:6" ht="43.5" customHeight="1" x14ac:dyDescent="0.3">
      <c r="A5" s="121" t="s">
        <v>28</v>
      </c>
      <c r="B5" s="121"/>
      <c r="C5" s="121"/>
      <c r="D5" s="121"/>
      <c r="E5" s="121"/>
      <c r="F5" s="121"/>
    </row>
    <row r="6" spans="1:6" x14ac:dyDescent="0.3">
      <c r="A6" s="2"/>
      <c r="B6" s="3"/>
      <c r="C6" s="3"/>
      <c r="D6" s="2"/>
      <c r="E6" s="4" t="s">
        <v>1</v>
      </c>
      <c r="F6" s="2"/>
    </row>
    <row r="7" spans="1:6" x14ac:dyDescent="0.3">
      <c r="A7" s="2"/>
      <c r="B7" s="3"/>
      <c r="C7" s="3"/>
      <c r="D7" s="2"/>
      <c r="E7" s="10"/>
      <c r="F7" s="2"/>
    </row>
    <row r="8" spans="1:6" ht="25.8" x14ac:dyDescent="0.3">
      <c r="A8" s="2"/>
      <c r="B8" s="5" t="s">
        <v>29</v>
      </c>
      <c r="C8" s="3"/>
      <c r="D8" s="2"/>
      <c r="E8" s="2"/>
      <c r="F8" s="2"/>
    </row>
    <row r="9" spans="1:6" ht="25.8" x14ac:dyDescent="0.3">
      <c r="A9" s="2"/>
      <c r="B9" s="5"/>
      <c r="C9" s="3"/>
      <c r="D9" s="2"/>
      <c r="E9" s="2"/>
      <c r="F9" s="2"/>
    </row>
    <row r="10" spans="1:6" x14ac:dyDescent="0.3">
      <c r="A10" s="2"/>
      <c r="B10" s="6" t="s">
        <v>30</v>
      </c>
      <c r="C10" s="7" t="s">
        <v>31</v>
      </c>
      <c r="D10" s="7"/>
      <c r="E10" s="7" t="s">
        <v>32</v>
      </c>
      <c r="F10" s="2"/>
    </row>
    <row r="11" spans="1:6" x14ac:dyDescent="0.3">
      <c r="A11" s="2"/>
      <c r="B11" s="122" t="s">
        <v>33</v>
      </c>
      <c r="C11" s="119" t="s">
        <v>34</v>
      </c>
      <c r="D11" s="120"/>
      <c r="E11" s="123"/>
      <c r="F11" s="2"/>
    </row>
    <row r="12" spans="1:6" ht="30.75" customHeight="1" x14ac:dyDescent="0.3">
      <c r="A12" s="2"/>
      <c r="B12" s="122"/>
      <c r="C12" s="118" t="s">
        <v>35</v>
      </c>
      <c r="D12" s="125"/>
      <c r="E12" s="124"/>
      <c r="F12" s="2"/>
    </row>
    <row r="13" spans="1:6" x14ac:dyDescent="0.3">
      <c r="A13" s="2"/>
      <c r="B13" s="113" t="s">
        <v>36</v>
      </c>
      <c r="C13" s="119" t="s">
        <v>37</v>
      </c>
      <c r="D13" s="120"/>
      <c r="E13" s="115"/>
      <c r="F13" s="2"/>
    </row>
    <row r="14" spans="1:6" ht="45" customHeight="1" x14ac:dyDescent="0.3">
      <c r="A14" s="2"/>
      <c r="B14" s="114"/>
      <c r="C14" s="118" t="s">
        <v>38</v>
      </c>
      <c r="D14" s="125"/>
      <c r="E14" s="116"/>
      <c r="F14" s="2"/>
    </row>
    <row r="15" spans="1:6" x14ac:dyDescent="0.3">
      <c r="A15" s="2"/>
      <c r="B15" s="113" t="s">
        <v>39</v>
      </c>
      <c r="C15" s="8" t="s">
        <v>40</v>
      </c>
      <c r="D15" s="9"/>
      <c r="E15" s="115"/>
      <c r="F15" s="2"/>
    </row>
    <row r="16" spans="1:6" ht="45.75" customHeight="1" x14ac:dyDescent="0.3">
      <c r="A16" s="2"/>
      <c r="B16" s="114"/>
      <c r="C16" s="117" t="s">
        <v>41</v>
      </c>
      <c r="D16" s="118"/>
      <c r="E16" s="116"/>
      <c r="F16" s="2"/>
    </row>
    <row r="17" spans="1:6" x14ac:dyDescent="0.3">
      <c r="A17" s="2"/>
      <c r="B17" s="113" t="s">
        <v>42</v>
      </c>
      <c r="C17" s="119" t="s">
        <v>43</v>
      </c>
      <c r="D17" s="120"/>
      <c r="E17" s="115"/>
      <c r="F17" s="2"/>
    </row>
    <row r="18" spans="1:6" ht="30" customHeight="1" x14ac:dyDescent="0.3">
      <c r="A18" s="2"/>
      <c r="B18" s="114"/>
      <c r="C18" s="117" t="s">
        <v>44</v>
      </c>
      <c r="D18" s="118"/>
      <c r="E18" s="116"/>
      <c r="F18" s="2"/>
    </row>
    <row r="19" spans="1:6" x14ac:dyDescent="0.3">
      <c r="A19" s="2"/>
      <c r="B19" s="3"/>
      <c r="C19" s="3"/>
      <c r="D19" s="2"/>
      <c r="E19" s="2"/>
      <c r="F19" s="2"/>
    </row>
  </sheetData>
  <sheetProtection algorithmName="SHA-512" hashValue="WhmMrRJobvDgQLIGzAnb3C37SpLjlGwgELUxiUYWmw1jKAYfV7lMS7deDA3n5OK4e9nJaRQ3c6uBqeKx2aEpbA==" saltValue="NTTAAGg4/a5FYLH+8fcuqQ==" spinCount="100000" sheet="1" objects="1" scenarios="1" selectLockedCells="1"/>
  <mergeCells count="18">
    <mergeCell ref="B17:B18"/>
    <mergeCell ref="C17:D17"/>
    <mergeCell ref="E17:E18"/>
    <mergeCell ref="C18:D18"/>
    <mergeCell ref="A5:F5"/>
    <mergeCell ref="B11:B12"/>
    <mergeCell ref="C11:D11"/>
    <mergeCell ref="E11:E12"/>
    <mergeCell ref="C12:D12"/>
    <mergeCell ref="B13:B14"/>
    <mergeCell ref="C13:D13"/>
    <mergeCell ref="E13:E14"/>
    <mergeCell ref="C14:D14"/>
    <mergeCell ref="E2:F2"/>
    <mergeCell ref="E3:F3"/>
    <mergeCell ref="B15:B16"/>
    <mergeCell ref="E15:E16"/>
    <mergeCell ref="C16:D16"/>
  </mergeCells>
  <pageMargins left="0.7" right="0.7" top="0.78740157499999996" bottom="0.78740157499999996" header="0.3" footer="0.3"/>
  <pageSetup paperSize="9" orientation="landscape" r:id="rId1"/>
  <headerFooter>
    <oddHeader>&amp;CAusdruck vom &amp;D</oddHeader>
    <oddFooter>&amp;L&amp;F&amp;RVersion V2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5"/>
  <sheetViews>
    <sheetView showGridLines="0" showRuler="0" view="pageLayout" zoomScale="85" zoomScaleNormal="100" zoomScalePageLayoutView="85" workbookViewId="0">
      <selection activeCell="H37" sqref="H37:I37"/>
    </sheetView>
  </sheetViews>
  <sheetFormatPr baseColWidth="10" defaultColWidth="1.88671875" defaultRowHeight="14.4" x14ac:dyDescent="0.3"/>
  <cols>
    <col min="1" max="1" width="5.33203125" style="2" customWidth="1"/>
    <col min="2" max="2" width="2.6640625" style="2" customWidth="1"/>
    <col min="3" max="3" width="29.6640625" style="2" customWidth="1"/>
    <col min="4" max="4" width="11.33203125" style="2" customWidth="1"/>
    <col min="5" max="5" width="11.44140625" style="2" customWidth="1"/>
    <col min="6" max="6" width="13.109375" style="2" customWidth="1"/>
    <col min="7" max="7" width="2.5546875" style="2" customWidth="1"/>
    <col min="8" max="8" width="10.6640625" style="2" customWidth="1"/>
    <col min="9" max="9" width="11.44140625" style="2" customWidth="1"/>
    <col min="10" max="10" width="13.109375" style="2" customWidth="1"/>
    <col min="11" max="11" width="2.5546875" style="2" customWidth="1"/>
    <col min="12" max="12" width="10.6640625" style="2" customWidth="1"/>
    <col min="13" max="13" width="11.44140625" style="2" customWidth="1"/>
    <col min="14" max="14" width="13.109375" style="2" customWidth="1"/>
    <col min="15" max="15" width="2.5546875" style="2" customWidth="1"/>
    <col min="16" max="16" width="10.6640625" style="2" customWidth="1"/>
    <col min="17" max="17" width="11.44140625" style="2" customWidth="1"/>
    <col min="18" max="18" width="13.109375" style="2" customWidth="1"/>
    <col min="19" max="19" width="2.6640625" style="2" customWidth="1"/>
    <col min="20" max="16384" width="1.88671875" style="2"/>
  </cols>
  <sheetData>
    <row r="1" spans="1:19" ht="3.75" customHeight="1" x14ac:dyDescent="0.3"/>
    <row r="2" spans="1:19" x14ac:dyDescent="0.3">
      <c r="L2" s="45" t="s">
        <v>26</v>
      </c>
      <c r="M2" s="146" t="str">
        <f>IF('1. Allg. Daten'!$C$10&lt;&gt;"",'1. Allg. Daten'!$C$10,"")</f>
        <v/>
      </c>
      <c r="N2" s="146"/>
      <c r="O2" s="146"/>
      <c r="P2" s="146"/>
      <c r="Q2" s="146"/>
      <c r="R2" s="146"/>
      <c r="S2" s="146"/>
    </row>
    <row r="3" spans="1:19" x14ac:dyDescent="0.3">
      <c r="L3" s="45" t="s">
        <v>27</v>
      </c>
      <c r="M3" s="146" t="str">
        <f>IF('1. Allg. Daten'!$C$12&lt;&gt;"",'1. Allg. Daten'!$C$12&amp;", "&amp;'1. Allg. Daten'!$C$13&amp;" Hamburg","")</f>
        <v/>
      </c>
      <c r="N3" s="146"/>
      <c r="O3" s="146"/>
      <c r="P3" s="146"/>
      <c r="Q3" s="146"/>
      <c r="R3" s="146"/>
      <c r="S3" s="146"/>
    </row>
    <row r="4" spans="1:19" ht="9" customHeight="1" x14ac:dyDescent="0.3"/>
    <row r="5" spans="1:19" ht="47.25" customHeight="1" x14ac:dyDescent="0.3">
      <c r="A5" s="121" t="s">
        <v>28</v>
      </c>
      <c r="B5" s="136"/>
      <c r="C5" s="136"/>
      <c r="D5" s="136"/>
      <c r="E5" s="136"/>
      <c r="F5" s="136"/>
      <c r="G5" s="136"/>
      <c r="H5" s="136"/>
      <c r="I5" s="136"/>
      <c r="J5" s="136"/>
      <c r="K5" s="136"/>
      <c r="L5" s="136"/>
      <c r="M5" s="136"/>
      <c r="N5" s="136"/>
      <c r="O5" s="136"/>
      <c r="P5" s="136"/>
      <c r="Q5" s="136"/>
      <c r="R5" s="136"/>
      <c r="S5" s="136"/>
    </row>
    <row r="6" spans="1:19" ht="4.5" customHeight="1" x14ac:dyDescent="0.3"/>
    <row r="7" spans="1:19" x14ac:dyDescent="0.3">
      <c r="Q7" s="83" t="s">
        <v>1</v>
      </c>
      <c r="R7" s="4" t="s">
        <v>2</v>
      </c>
    </row>
    <row r="8" spans="1:19" ht="21" x14ac:dyDescent="0.3">
      <c r="B8" s="51" t="s">
        <v>45</v>
      </c>
      <c r="P8" s="58"/>
      <c r="Q8" s="82"/>
      <c r="R8" s="50"/>
    </row>
    <row r="10" spans="1:19" ht="8.1" customHeight="1" x14ac:dyDescent="0.3">
      <c r="B10" s="52"/>
      <c r="C10" s="53"/>
      <c r="D10" s="53"/>
      <c r="E10" s="53"/>
      <c r="F10" s="53"/>
      <c r="G10" s="53"/>
      <c r="H10" s="53"/>
      <c r="I10" s="53"/>
      <c r="J10" s="53"/>
      <c r="K10" s="53"/>
      <c r="L10" s="53"/>
      <c r="M10" s="53"/>
      <c r="N10" s="53"/>
      <c r="O10" s="53"/>
      <c r="P10" s="53"/>
      <c r="Q10" s="53"/>
      <c r="R10" s="53"/>
      <c r="S10" s="54"/>
    </row>
    <row r="11" spans="1:19" x14ac:dyDescent="0.3">
      <c r="B11" s="55"/>
      <c r="C11" s="56" t="s">
        <v>46</v>
      </c>
      <c r="D11" s="57"/>
      <c r="S11" s="58"/>
    </row>
    <row r="12" spans="1:19" ht="8.25" customHeight="1" x14ac:dyDescent="0.3">
      <c r="B12" s="55"/>
      <c r="C12" s="59"/>
      <c r="D12" s="60"/>
      <c r="E12" s="59"/>
      <c r="F12" s="59"/>
      <c r="G12" s="59"/>
      <c r="H12" s="59"/>
      <c r="I12" s="59"/>
      <c r="J12" s="59"/>
      <c r="K12" s="59"/>
      <c r="L12" s="59"/>
      <c r="M12" s="59"/>
      <c r="N12" s="59"/>
      <c r="O12" s="59"/>
      <c r="P12" s="59"/>
      <c r="Q12" s="59"/>
      <c r="R12" s="59"/>
      <c r="S12" s="58"/>
    </row>
    <row r="13" spans="1:19" x14ac:dyDescent="0.3">
      <c r="B13" s="55"/>
      <c r="C13" s="59"/>
      <c r="D13" s="137" t="s">
        <v>47</v>
      </c>
      <c r="E13" s="138"/>
      <c r="F13" s="139"/>
      <c r="H13" s="137" t="s">
        <v>48</v>
      </c>
      <c r="I13" s="138"/>
      <c r="J13" s="139"/>
      <c r="K13" s="59"/>
      <c r="L13" s="137" t="s">
        <v>49</v>
      </c>
      <c r="M13" s="138"/>
      <c r="N13" s="139"/>
      <c r="O13" s="59"/>
      <c r="P13" s="137" t="s">
        <v>50</v>
      </c>
      <c r="Q13" s="138"/>
      <c r="R13" s="139"/>
      <c r="S13" s="58"/>
    </row>
    <row r="14" spans="1:19" x14ac:dyDescent="0.3">
      <c r="B14" s="55"/>
      <c r="C14" s="59" t="s">
        <v>51</v>
      </c>
      <c r="D14" s="133"/>
      <c r="E14" s="134"/>
      <c r="F14" s="135"/>
      <c r="G14" s="59"/>
      <c r="H14" s="133"/>
      <c r="I14" s="134"/>
      <c r="J14" s="135"/>
      <c r="K14" s="59"/>
      <c r="L14" s="133"/>
      <c r="M14" s="134"/>
      <c r="N14" s="135"/>
      <c r="O14" s="59"/>
      <c r="P14" s="133"/>
      <c r="Q14" s="134"/>
      <c r="R14" s="135"/>
      <c r="S14" s="58"/>
    </row>
    <row r="15" spans="1:19" x14ac:dyDescent="0.3">
      <c r="B15" s="55"/>
      <c r="C15" s="59" t="s">
        <v>52</v>
      </c>
      <c r="D15" s="126"/>
      <c r="E15" s="126"/>
      <c r="F15" s="126"/>
      <c r="G15" s="59"/>
      <c r="H15" s="126"/>
      <c r="I15" s="126"/>
      <c r="J15" s="126"/>
      <c r="K15" s="59"/>
      <c r="L15" s="126"/>
      <c r="M15" s="126"/>
      <c r="N15" s="126"/>
      <c r="O15" s="59"/>
      <c r="P15" s="126"/>
      <c r="Q15" s="126"/>
      <c r="R15" s="126"/>
      <c r="S15" s="58"/>
    </row>
    <row r="16" spans="1:19" ht="28.8" x14ac:dyDescent="0.3">
      <c r="B16" s="55"/>
      <c r="C16" s="59"/>
      <c r="D16" s="86" t="s">
        <v>53</v>
      </c>
      <c r="E16" s="87" t="s">
        <v>54</v>
      </c>
      <c r="F16" s="88"/>
      <c r="G16" s="59"/>
      <c r="H16" s="86" t="s">
        <v>53</v>
      </c>
      <c r="I16" s="87" t="s">
        <v>54</v>
      </c>
      <c r="J16" s="88"/>
      <c r="K16" s="59"/>
      <c r="L16" s="86" t="s">
        <v>53</v>
      </c>
      <c r="M16" s="87" t="s">
        <v>54</v>
      </c>
      <c r="N16" s="88"/>
      <c r="O16" s="59"/>
      <c r="P16" s="86" t="s">
        <v>53</v>
      </c>
      <c r="Q16" s="87" t="s">
        <v>54</v>
      </c>
      <c r="R16" s="88"/>
      <c r="S16" s="58"/>
    </row>
    <row r="17" spans="2:19" ht="15.6" x14ac:dyDescent="0.3">
      <c r="B17" s="55"/>
      <c r="C17" s="59" t="s">
        <v>55</v>
      </c>
      <c r="D17" s="61"/>
      <c r="E17" s="62"/>
      <c r="F17" s="63" t="s">
        <v>56</v>
      </c>
      <c r="G17" s="59"/>
      <c r="H17" s="61"/>
      <c r="I17" s="62"/>
      <c r="J17" s="63" t="s">
        <v>56</v>
      </c>
      <c r="K17" s="59"/>
      <c r="L17" s="61"/>
      <c r="M17" s="62"/>
      <c r="N17" s="63" t="s">
        <v>56</v>
      </c>
      <c r="O17" s="59"/>
      <c r="P17" s="61"/>
      <c r="Q17" s="62"/>
      <c r="R17" s="63" t="s">
        <v>56</v>
      </c>
      <c r="S17" s="58"/>
    </row>
    <row r="18" spans="2:19" ht="15.6" x14ac:dyDescent="0.3">
      <c r="B18" s="55"/>
      <c r="C18" s="59" t="s">
        <v>57</v>
      </c>
      <c r="D18" s="61"/>
      <c r="E18" s="62"/>
      <c r="F18" s="63" t="s">
        <v>56</v>
      </c>
      <c r="G18" s="59"/>
      <c r="H18" s="61"/>
      <c r="I18" s="62"/>
      <c r="J18" s="63" t="s">
        <v>56</v>
      </c>
      <c r="K18" s="59"/>
      <c r="L18" s="61"/>
      <c r="M18" s="62"/>
      <c r="N18" s="63" t="s">
        <v>56</v>
      </c>
      <c r="O18" s="59"/>
      <c r="P18" s="61"/>
      <c r="Q18" s="62"/>
      <c r="R18" s="63" t="s">
        <v>56</v>
      </c>
      <c r="S18" s="58"/>
    </row>
    <row r="19" spans="2:19" ht="15.6" x14ac:dyDescent="0.3">
      <c r="B19" s="55"/>
      <c r="C19" s="59" t="s">
        <v>58</v>
      </c>
      <c r="D19" s="61"/>
      <c r="E19" s="62"/>
      <c r="F19" s="63" t="s">
        <v>56</v>
      </c>
      <c r="G19" s="59"/>
      <c r="H19" s="61"/>
      <c r="I19" s="62"/>
      <c r="J19" s="63" t="s">
        <v>56</v>
      </c>
      <c r="K19" s="59"/>
      <c r="L19" s="61"/>
      <c r="M19" s="62"/>
      <c r="N19" s="63" t="s">
        <v>56</v>
      </c>
      <c r="O19" s="59"/>
      <c r="P19" s="61"/>
      <c r="Q19" s="62"/>
      <c r="R19" s="63" t="s">
        <v>56</v>
      </c>
      <c r="S19" s="58"/>
    </row>
    <row r="20" spans="2:19" ht="15.6" x14ac:dyDescent="0.3">
      <c r="B20" s="55"/>
      <c r="C20" s="59" t="s">
        <v>59</v>
      </c>
      <c r="D20" s="61"/>
      <c r="E20" s="62"/>
      <c r="F20" s="63" t="s">
        <v>56</v>
      </c>
      <c r="G20" s="59"/>
      <c r="H20" s="61"/>
      <c r="I20" s="62"/>
      <c r="J20" s="63" t="s">
        <v>56</v>
      </c>
      <c r="K20" s="59"/>
      <c r="L20" s="61"/>
      <c r="M20" s="62"/>
      <c r="N20" s="63" t="s">
        <v>56</v>
      </c>
      <c r="O20" s="59"/>
      <c r="P20" s="61"/>
      <c r="Q20" s="62"/>
      <c r="R20" s="63" t="s">
        <v>56</v>
      </c>
      <c r="S20" s="58"/>
    </row>
    <row r="21" spans="2:19" ht="15.6" x14ac:dyDescent="0.3">
      <c r="B21" s="55"/>
      <c r="C21" s="59" t="s">
        <v>60</v>
      </c>
      <c r="D21" s="64">
        <f>SUM(D17:D19)</f>
        <v>0</v>
      </c>
      <c r="E21" s="65">
        <f>SUM(E17:E19)</f>
        <v>0</v>
      </c>
      <c r="F21" s="63" t="s">
        <v>56</v>
      </c>
      <c r="G21" s="59"/>
      <c r="H21" s="64">
        <f>SUM(H17:H19)</f>
        <v>0</v>
      </c>
      <c r="I21" s="65">
        <f>SUM(I17:I19)</f>
        <v>0</v>
      </c>
      <c r="J21" s="63" t="s">
        <v>56</v>
      </c>
      <c r="K21" s="59"/>
      <c r="L21" s="64">
        <f>SUM(L17:L19)</f>
        <v>0</v>
      </c>
      <c r="M21" s="65">
        <f>SUM(M17:M19)</f>
        <v>0</v>
      </c>
      <c r="N21" s="63" t="s">
        <v>56</v>
      </c>
      <c r="O21" s="59"/>
      <c r="P21" s="64">
        <f>SUM(P17:P19)</f>
        <v>0</v>
      </c>
      <c r="Q21" s="65">
        <f>SUM(Q17:Q19)</f>
        <v>0</v>
      </c>
      <c r="R21" s="63" t="s">
        <v>56</v>
      </c>
      <c r="S21" s="58"/>
    </row>
    <row r="22" spans="2:19" x14ac:dyDescent="0.3">
      <c r="B22" s="55"/>
      <c r="C22" s="59" t="s">
        <v>61</v>
      </c>
      <c r="D22" s="66"/>
      <c r="E22" s="67"/>
      <c r="F22" s="67" t="s">
        <v>62</v>
      </c>
      <c r="G22" s="59"/>
      <c r="H22" s="66"/>
      <c r="I22" s="67"/>
      <c r="J22" s="67" t="s">
        <v>62</v>
      </c>
      <c r="K22" s="59"/>
      <c r="L22" s="66"/>
      <c r="M22" s="67"/>
      <c r="N22" s="67" t="s">
        <v>62</v>
      </c>
      <c r="O22" s="59"/>
      <c r="P22" s="66"/>
      <c r="Q22" s="67"/>
      <c r="R22" s="67" t="s">
        <v>62</v>
      </c>
      <c r="S22" s="58"/>
    </row>
    <row r="23" spans="2:19" ht="18" customHeight="1" x14ac:dyDescent="0.3">
      <c r="B23" s="55"/>
      <c r="C23" s="141" t="s">
        <v>63</v>
      </c>
      <c r="D23" s="65" t="str">
        <f>IFERROR(D21/D22,"")</f>
        <v/>
      </c>
      <c r="E23" s="65" t="str">
        <f>IFERROR(E21/D22,"")</f>
        <v/>
      </c>
      <c r="F23" s="68" t="s">
        <v>64</v>
      </c>
      <c r="G23" s="59"/>
      <c r="H23" s="65" t="str">
        <f>IFERROR(H21/H22,"")</f>
        <v/>
      </c>
      <c r="I23" s="65" t="str">
        <f>IFERROR(I21/H22,"")</f>
        <v/>
      </c>
      <c r="J23" s="68" t="s">
        <v>64</v>
      </c>
      <c r="K23" s="59"/>
      <c r="L23" s="65" t="str">
        <f>IFERROR(L21/L22,"")</f>
        <v/>
      </c>
      <c r="M23" s="65" t="str">
        <f>IFERROR(M21/L22,"")</f>
        <v/>
      </c>
      <c r="N23" s="68" t="s">
        <v>64</v>
      </c>
      <c r="O23" s="59"/>
      <c r="P23" s="65" t="str">
        <f>IFERROR(P21/P22,"")</f>
        <v/>
      </c>
      <c r="Q23" s="65" t="str">
        <f>IFERROR(Q21/P22,"")</f>
        <v/>
      </c>
      <c r="R23" s="68" t="s">
        <v>64</v>
      </c>
      <c r="S23" s="58"/>
    </row>
    <row r="24" spans="2:19" x14ac:dyDescent="0.3">
      <c r="B24" s="55"/>
      <c r="C24" s="141"/>
      <c r="D24" s="142" t="str">
        <f>IFERROR(D23+E23,"")</f>
        <v/>
      </c>
      <c r="E24" s="142"/>
      <c r="F24" s="68" t="s">
        <v>64</v>
      </c>
      <c r="G24" s="59"/>
      <c r="H24" s="142" t="str">
        <f>IFERROR(H23+I23,"")</f>
        <v/>
      </c>
      <c r="I24" s="142"/>
      <c r="J24" s="68" t="s">
        <v>64</v>
      </c>
      <c r="K24" s="59"/>
      <c r="L24" s="142" t="str">
        <f>IFERROR(L23+M23,"")</f>
        <v/>
      </c>
      <c r="M24" s="142"/>
      <c r="N24" s="68" t="s">
        <v>64</v>
      </c>
      <c r="O24" s="59"/>
      <c r="P24" s="142" t="str">
        <f>IFERROR(P23+Q23,"")</f>
        <v/>
      </c>
      <c r="Q24" s="142"/>
      <c r="R24" s="68" t="s">
        <v>64</v>
      </c>
      <c r="S24" s="58"/>
    </row>
    <row r="25" spans="2:19" x14ac:dyDescent="0.3">
      <c r="B25" s="55"/>
      <c r="C25" s="140" t="s">
        <v>65</v>
      </c>
      <c r="D25" s="132">
        <f>IF(D24&lt;='4. Zuschusshöhen'!$C$14,'4. Zuschusshöhen'!$G$14*D24+'4. Zuschusshöhen'!$H$14,0)</f>
        <v>0</v>
      </c>
      <c r="E25" s="132"/>
      <c r="F25" s="68" t="s">
        <v>66</v>
      </c>
      <c r="G25" s="59"/>
      <c r="H25" s="132">
        <f>IF(H24&lt;='4. Zuschusshöhen'!$C$14,'4. Zuschusshöhen'!$G$14*H24+'4. Zuschusshöhen'!$H$14,0)</f>
        <v>0</v>
      </c>
      <c r="I25" s="132"/>
      <c r="J25" s="68" t="s">
        <v>66</v>
      </c>
      <c r="K25" s="59"/>
      <c r="L25" s="132">
        <f>IF(L24&lt;='4. Zuschusshöhen'!$C$14,'4. Zuschusshöhen'!$G$14*L24+'4. Zuschusshöhen'!$H$14,0)</f>
        <v>0</v>
      </c>
      <c r="M25" s="132"/>
      <c r="N25" s="68" t="s">
        <v>66</v>
      </c>
      <c r="O25" s="59"/>
      <c r="P25" s="132">
        <f>IF(P24&lt;='4. Zuschusshöhen'!$C$14,'4. Zuschusshöhen'!$G$14*P24+'4. Zuschusshöhen'!$H$14,0)</f>
        <v>0</v>
      </c>
      <c r="Q25" s="132"/>
      <c r="R25" s="68" t="s">
        <v>66</v>
      </c>
      <c r="S25" s="58"/>
    </row>
    <row r="26" spans="2:19" x14ac:dyDescent="0.3">
      <c r="B26" s="55"/>
      <c r="C26" s="140"/>
      <c r="D26" s="127">
        <f>MIN(D22*D25,100000)</f>
        <v>0</v>
      </c>
      <c r="E26" s="127"/>
      <c r="F26" s="68" t="s">
        <v>67</v>
      </c>
      <c r="G26" s="59"/>
      <c r="H26" s="127">
        <f>MIN(H22*H25,100000)</f>
        <v>0</v>
      </c>
      <c r="I26" s="127"/>
      <c r="J26" s="68" t="s">
        <v>67</v>
      </c>
      <c r="K26" s="59"/>
      <c r="L26" s="127">
        <f>MIN(L22*L25,100000)</f>
        <v>0</v>
      </c>
      <c r="M26" s="127"/>
      <c r="N26" s="68" t="s">
        <v>67</v>
      </c>
      <c r="O26" s="59"/>
      <c r="P26" s="127">
        <f>MIN(P22*P25,100000)</f>
        <v>0</v>
      </c>
      <c r="Q26" s="127"/>
      <c r="R26" s="68" t="s">
        <v>67</v>
      </c>
      <c r="S26" s="58"/>
    </row>
    <row r="27" spans="2:19" x14ac:dyDescent="0.3">
      <c r="B27" s="55"/>
      <c r="C27" s="59"/>
      <c r="D27" s="59"/>
      <c r="E27" s="59"/>
      <c r="F27" s="59"/>
      <c r="G27" s="59"/>
      <c r="H27" s="59"/>
      <c r="I27" s="59"/>
      <c r="J27" s="59"/>
      <c r="K27" s="59"/>
      <c r="L27" s="59"/>
      <c r="M27" s="59"/>
      <c r="N27" s="59"/>
      <c r="O27" s="59"/>
      <c r="P27" s="59"/>
      <c r="Q27" s="59"/>
      <c r="R27" s="59"/>
      <c r="S27" s="58"/>
    </row>
    <row r="28" spans="2:19" x14ac:dyDescent="0.3">
      <c r="B28" s="55"/>
      <c r="C28" s="56" t="s">
        <v>68</v>
      </c>
      <c r="D28" s="69">
        <f>MIN(D26+H26+L26+P26,100000)</f>
        <v>0</v>
      </c>
      <c r="E28" s="70" t="s">
        <v>67</v>
      </c>
      <c r="F28" s="71" t="s">
        <v>69</v>
      </c>
      <c r="H28" s="71"/>
      <c r="I28" s="71"/>
      <c r="J28" s="59"/>
      <c r="K28" s="59"/>
      <c r="L28" s="59"/>
      <c r="M28" s="59"/>
      <c r="N28" s="59"/>
      <c r="O28" s="59"/>
      <c r="P28" s="59"/>
      <c r="Q28" s="59"/>
      <c r="R28" s="59"/>
      <c r="S28" s="58"/>
    </row>
    <row r="29" spans="2:19" ht="8.1" customHeight="1" x14ac:dyDescent="0.3">
      <c r="B29" s="72"/>
      <c r="C29" s="73"/>
      <c r="D29" s="74"/>
      <c r="E29" s="73"/>
      <c r="F29" s="73"/>
      <c r="G29" s="75"/>
      <c r="H29" s="75"/>
      <c r="I29" s="75"/>
      <c r="J29" s="75"/>
      <c r="K29" s="75"/>
      <c r="L29" s="75"/>
      <c r="M29" s="75"/>
      <c r="N29" s="75"/>
      <c r="O29" s="75"/>
      <c r="P29" s="75"/>
      <c r="Q29" s="75"/>
      <c r="R29" s="75"/>
      <c r="S29" s="76"/>
    </row>
    <row r="31" spans="2:19" ht="8.1" customHeight="1" x14ac:dyDescent="0.3">
      <c r="B31" s="52"/>
      <c r="C31" s="53"/>
      <c r="D31" s="53"/>
      <c r="E31" s="53"/>
      <c r="F31" s="53"/>
      <c r="G31" s="53"/>
      <c r="H31" s="53"/>
      <c r="I31" s="53"/>
      <c r="J31" s="53"/>
      <c r="K31" s="53"/>
      <c r="L31" s="53"/>
      <c r="M31" s="53"/>
      <c r="N31" s="53"/>
      <c r="O31" s="53"/>
      <c r="P31" s="53"/>
      <c r="Q31" s="53"/>
      <c r="R31" s="53"/>
      <c r="S31" s="54"/>
    </row>
    <row r="32" spans="2:19" x14ac:dyDescent="0.3">
      <c r="B32" s="55"/>
      <c r="C32" s="56" t="s">
        <v>70</v>
      </c>
      <c r="D32" s="59"/>
      <c r="E32" s="59"/>
      <c r="F32" s="59"/>
      <c r="G32" s="59"/>
      <c r="H32" s="59"/>
      <c r="I32" s="59"/>
      <c r="J32" s="59"/>
      <c r="K32" s="59"/>
      <c r="L32" s="59"/>
      <c r="M32" s="59"/>
      <c r="N32" s="59"/>
      <c r="O32" s="59"/>
      <c r="P32" s="59"/>
      <c r="Q32" s="59"/>
      <c r="R32" s="59"/>
      <c r="S32" s="58"/>
    </row>
    <row r="33" spans="2:19" ht="8.25" customHeight="1" x14ac:dyDescent="0.3">
      <c r="B33" s="55"/>
      <c r="C33" s="59"/>
      <c r="D33" s="59"/>
      <c r="E33" s="59"/>
      <c r="F33" s="59"/>
      <c r="G33" s="59"/>
      <c r="H33" s="59"/>
      <c r="I33" s="59"/>
      <c r="J33" s="59"/>
      <c r="K33" s="59"/>
      <c r="L33" s="59"/>
      <c r="M33" s="59"/>
      <c r="N33" s="59"/>
      <c r="O33" s="59"/>
      <c r="P33" s="59"/>
      <c r="Q33" s="59"/>
      <c r="R33" s="59"/>
      <c r="S33" s="58"/>
    </row>
    <row r="34" spans="2:19" x14ac:dyDescent="0.3">
      <c r="B34" s="55"/>
      <c r="C34" s="59"/>
      <c r="D34" s="137" t="s">
        <v>71</v>
      </c>
      <c r="E34" s="138"/>
      <c r="F34" s="139"/>
      <c r="G34" s="59"/>
      <c r="H34" s="143" t="s">
        <v>72</v>
      </c>
      <c r="I34" s="144"/>
      <c r="J34" s="145"/>
      <c r="K34" s="59"/>
      <c r="L34" s="143" t="s">
        <v>73</v>
      </c>
      <c r="M34" s="144"/>
      <c r="N34" s="145"/>
      <c r="O34" s="59"/>
      <c r="P34" s="143" t="s">
        <v>74</v>
      </c>
      <c r="Q34" s="144"/>
      <c r="R34" s="145"/>
      <c r="S34" s="58"/>
    </row>
    <row r="35" spans="2:19" x14ac:dyDescent="0.3">
      <c r="B35" s="55"/>
      <c r="C35" s="59" t="s">
        <v>51</v>
      </c>
      <c r="D35" s="133"/>
      <c r="E35" s="134"/>
      <c r="F35" s="135"/>
      <c r="G35" s="59"/>
      <c r="H35" s="133"/>
      <c r="I35" s="134"/>
      <c r="J35" s="135"/>
      <c r="K35" s="59"/>
      <c r="L35" s="133"/>
      <c r="M35" s="134"/>
      <c r="N35" s="135"/>
      <c r="O35" s="59"/>
      <c r="P35" s="133"/>
      <c r="Q35" s="134"/>
      <c r="R35" s="135"/>
      <c r="S35" s="58"/>
    </row>
    <row r="36" spans="2:19" x14ac:dyDescent="0.3">
      <c r="B36" s="55"/>
      <c r="C36" s="59" t="s">
        <v>52</v>
      </c>
      <c r="D36" s="126"/>
      <c r="E36" s="126"/>
      <c r="F36" s="126"/>
      <c r="G36" s="59"/>
      <c r="H36" s="126"/>
      <c r="I36" s="126"/>
      <c r="J36" s="126"/>
      <c r="K36" s="59"/>
      <c r="L36" s="126"/>
      <c r="M36" s="126"/>
      <c r="N36" s="126"/>
      <c r="O36" s="59"/>
      <c r="P36" s="126"/>
      <c r="Q36" s="126"/>
      <c r="R36" s="126"/>
      <c r="S36" s="58"/>
    </row>
    <row r="37" spans="2:19" ht="15.6" x14ac:dyDescent="0.3">
      <c r="B37" s="55"/>
      <c r="C37" s="59" t="s">
        <v>55</v>
      </c>
      <c r="D37" s="128"/>
      <c r="E37" s="129"/>
      <c r="F37" s="63" t="s">
        <v>56</v>
      </c>
      <c r="G37" s="59"/>
      <c r="H37" s="128"/>
      <c r="I37" s="129"/>
      <c r="J37" s="63" t="s">
        <v>56</v>
      </c>
      <c r="K37" s="59"/>
      <c r="L37" s="128"/>
      <c r="M37" s="129"/>
      <c r="N37" s="63" t="s">
        <v>56</v>
      </c>
      <c r="O37" s="59"/>
      <c r="P37" s="128"/>
      <c r="Q37" s="129"/>
      <c r="R37" s="63" t="s">
        <v>56</v>
      </c>
      <c r="S37" s="58"/>
    </row>
    <row r="38" spans="2:19" ht="15.6" x14ac:dyDescent="0.3">
      <c r="B38" s="55"/>
      <c r="C38" s="59" t="s">
        <v>57</v>
      </c>
      <c r="D38" s="128"/>
      <c r="E38" s="129"/>
      <c r="F38" s="63" t="s">
        <v>56</v>
      </c>
      <c r="G38" s="59"/>
      <c r="H38" s="128"/>
      <c r="I38" s="129"/>
      <c r="J38" s="63" t="s">
        <v>56</v>
      </c>
      <c r="K38" s="59"/>
      <c r="L38" s="128"/>
      <c r="M38" s="129"/>
      <c r="N38" s="63" t="s">
        <v>56</v>
      </c>
      <c r="O38" s="59"/>
      <c r="P38" s="128"/>
      <c r="Q38" s="129"/>
      <c r="R38" s="63" t="s">
        <v>56</v>
      </c>
      <c r="S38" s="58"/>
    </row>
    <row r="39" spans="2:19" ht="15.6" x14ac:dyDescent="0.3">
      <c r="B39" s="55"/>
      <c r="C39" s="59" t="s">
        <v>58</v>
      </c>
      <c r="D39" s="128"/>
      <c r="E39" s="129"/>
      <c r="F39" s="63" t="s">
        <v>56</v>
      </c>
      <c r="G39" s="59"/>
      <c r="H39" s="128"/>
      <c r="I39" s="129"/>
      <c r="J39" s="63" t="s">
        <v>56</v>
      </c>
      <c r="K39" s="59"/>
      <c r="L39" s="128"/>
      <c r="M39" s="129"/>
      <c r="N39" s="63" t="s">
        <v>56</v>
      </c>
      <c r="O39" s="59"/>
      <c r="P39" s="128"/>
      <c r="Q39" s="129"/>
      <c r="R39" s="63" t="s">
        <v>56</v>
      </c>
      <c r="S39" s="58"/>
    </row>
    <row r="40" spans="2:19" ht="15.6" x14ac:dyDescent="0.3">
      <c r="B40" s="55"/>
      <c r="C40" s="59" t="s">
        <v>59</v>
      </c>
      <c r="D40" s="128"/>
      <c r="E40" s="129"/>
      <c r="F40" s="63" t="s">
        <v>56</v>
      </c>
      <c r="G40" s="59"/>
      <c r="H40" s="128"/>
      <c r="I40" s="129"/>
      <c r="J40" s="63" t="s">
        <v>56</v>
      </c>
      <c r="K40" s="59"/>
      <c r="L40" s="128"/>
      <c r="M40" s="129"/>
      <c r="N40" s="63" t="s">
        <v>56</v>
      </c>
      <c r="O40" s="59"/>
      <c r="P40" s="128"/>
      <c r="Q40" s="129"/>
      <c r="R40" s="63" t="s">
        <v>56</v>
      </c>
      <c r="S40" s="58"/>
    </row>
    <row r="41" spans="2:19" ht="15.6" x14ac:dyDescent="0.3">
      <c r="B41" s="55"/>
      <c r="C41" s="59" t="s">
        <v>60</v>
      </c>
      <c r="D41" s="130">
        <f>SUM(D37:D39)</f>
        <v>0</v>
      </c>
      <c r="E41" s="131"/>
      <c r="F41" s="63" t="s">
        <v>56</v>
      </c>
      <c r="G41" s="59"/>
      <c r="H41" s="130">
        <f>SUM(H37:H39)</f>
        <v>0</v>
      </c>
      <c r="I41" s="131"/>
      <c r="J41" s="63" t="s">
        <v>56</v>
      </c>
      <c r="K41" s="59"/>
      <c r="L41" s="130">
        <f>SUM(L37:L39)</f>
        <v>0</v>
      </c>
      <c r="M41" s="131"/>
      <c r="N41" s="63" t="s">
        <v>56</v>
      </c>
      <c r="O41" s="59"/>
      <c r="P41" s="130">
        <f>SUM(P37:P39)</f>
        <v>0</v>
      </c>
      <c r="Q41" s="131"/>
      <c r="R41" s="63" t="s">
        <v>56</v>
      </c>
      <c r="S41" s="58"/>
    </row>
    <row r="42" spans="2:19" x14ac:dyDescent="0.3">
      <c r="B42" s="55"/>
      <c r="C42" s="59" t="s">
        <v>61</v>
      </c>
      <c r="D42" s="66"/>
      <c r="E42" s="67"/>
      <c r="F42" s="67" t="s">
        <v>62</v>
      </c>
      <c r="G42" s="59"/>
      <c r="H42" s="66"/>
      <c r="I42" s="67"/>
      <c r="J42" s="67" t="s">
        <v>62</v>
      </c>
      <c r="K42" s="59"/>
      <c r="L42" s="66"/>
      <c r="M42" s="67"/>
      <c r="N42" s="67" t="s">
        <v>62</v>
      </c>
      <c r="O42" s="59"/>
      <c r="P42" s="66"/>
      <c r="Q42" s="67"/>
      <c r="R42" s="67" t="s">
        <v>62</v>
      </c>
      <c r="S42" s="58"/>
    </row>
    <row r="43" spans="2:19" ht="15.6" x14ac:dyDescent="0.3">
      <c r="B43" s="55"/>
      <c r="C43" s="81" t="s">
        <v>63</v>
      </c>
      <c r="D43" s="130" t="str">
        <f t="shared" ref="D43:E43" si="0">IFERROR(D41/D42,"")</f>
        <v/>
      </c>
      <c r="E43" s="131" t="str">
        <f t="shared" si="0"/>
        <v/>
      </c>
      <c r="F43" s="68" t="s">
        <v>64</v>
      </c>
      <c r="G43" s="59"/>
      <c r="H43" s="130" t="str">
        <f>IFERROR(H41/H42,"")</f>
        <v/>
      </c>
      <c r="I43" s="131" t="str">
        <f t="shared" ref="I43" si="1">IFERROR(I41/I42,"")</f>
        <v/>
      </c>
      <c r="J43" s="68" t="s">
        <v>64</v>
      </c>
      <c r="K43" s="59"/>
      <c r="L43" s="130" t="str">
        <f t="shared" ref="L43" si="2">IFERROR(L41/L42,"")</f>
        <v/>
      </c>
      <c r="M43" s="131" t="str">
        <f t="shared" ref="M43" si="3">IFERROR(M41/M42,"")</f>
        <v/>
      </c>
      <c r="N43" s="68" t="s">
        <v>64</v>
      </c>
      <c r="O43" s="59"/>
      <c r="P43" s="130" t="str">
        <f t="shared" ref="P43" si="4">IFERROR(P41/P42,"")</f>
        <v/>
      </c>
      <c r="Q43" s="131" t="str">
        <f t="shared" ref="Q43" si="5">IFERROR(Q41/Q42,"")</f>
        <v/>
      </c>
      <c r="R43" s="68" t="s">
        <v>64</v>
      </c>
      <c r="S43" s="58"/>
    </row>
    <row r="44" spans="2:19" x14ac:dyDescent="0.3">
      <c r="B44" s="55"/>
      <c r="C44" s="140" t="s">
        <v>65</v>
      </c>
      <c r="D44" s="132">
        <f>IF(D43&lt;='4. Zuschusshöhen'!$C$13,'4. Zuschusshöhen'!$G$13*D43+'4. Zuschusshöhen'!$H$13,0)</f>
        <v>0</v>
      </c>
      <c r="E44" s="132"/>
      <c r="F44" s="68" t="s">
        <v>66</v>
      </c>
      <c r="G44" s="59"/>
      <c r="H44" s="132">
        <f>IF(H43&lt;='4. Zuschusshöhen'!$C$13,'4. Zuschusshöhen'!$G$13*H43+'4. Zuschusshöhen'!$H$13,0)</f>
        <v>0</v>
      </c>
      <c r="I44" s="132"/>
      <c r="J44" s="68" t="s">
        <v>66</v>
      </c>
      <c r="K44" s="59"/>
      <c r="L44" s="132">
        <f>IF(L43&lt;='4. Zuschusshöhen'!$C$13,'4. Zuschusshöhen'!$G$13*L43+'4. Zuschusshöhen'!$H$13,0)</f>
        <v>0</v>
      </c>
      <c r="M44" s="132"/>
      <c r="N44" s="68" t="s">
        <v>66</v>
      </c>
      <c r="O44" s="59"/>
      <c r="P44" s="132">
        <f>IF(P43&lt;='4. Zuschusshöhen'!$C$13,'4. Zuschusshöhen'!$G$13*P43+'4. Zuschusshöhen'!$H$13,0)</f>
        <v>0</v>
      </c>
      <c r="Q44" s="132"/>
      <c r="R44" s="68" t="s">
        <v>66</v>
      </c>
      <c r="S44" s="58"/>
    </row>
    <row r="45" spans="2:19" x14ac:dyDescent="0.3">
      <c r="B45" s="55"/>
      <c r="C45" s="140"/>
      <c r="D45" s="127">
        <f>MIN(D42*D44,100000)</f>
        <v>0</v>
      </c>
      <c r="E45" s="127"/>
      <c r="F45" s="68" t="s">
        <v>67</v>
      </c>
      <c r="G45" s="59"/>
      <c r="H45" s="127">
        <f>MIN(H42*H44,100000)</f>
        <v>0</v>
      </c>
      <c r="I45" s="127"/>
      <c r="J45" s="68" t="s">
        <v>67</v>
      </c>
      <c r="K45" s="59"/>
      <c r="L45" s="127">
        <f>MIN(L42*L44,100000)</f>
        <v>0</v>
      </c>
      <c r="M45" s="127"/>
      <c r="N45" s="68" t="s">
        <v>67</v>
      </c>
      <c r="O45" s="59"/>
      <c r="P45" s="127">
        <f>MIN(P42*P44,100000)</f>
        <v>0</v>
      </c>
      <c r="Q45" s="127"/>
      <c r="R45" s="68" t="s">
        <v>67</v>
      </c>
      <c r="S45" s="58"/>
    </row>
    <row r="46" spans="2:19" x14ac:dyDescent="0.3">
      <c r="B46" s="55"/>
      <c r="C46" s="59"/>
      <c r="D46" s="59"/>
      <c r="E46" s="59"/>
      <c r="F46" s="59"/>
      <c r="G46" s="59"/>
      <c r="H46" s="59"/>
      <c r="I46" s="59"/>
      <c r="J46" s="59"/>
      <c r="K46" s="59"/>
      <c r="L46" s="59"/>
      <c r="M46" s="59"/>
      <c r="N46" s="59"/>
      <c r="O46" s="59"/>
      <c r="P46" s="59"/>
      <c r="Q46" s="59"/>
      <c r="R46" s="59"/>
      <c r="S46" s="58"/>
    </row>
    <row r="47" spans="2:19" x14ac:dyDescent="0.3">
      <c r="B47" s="55"/>
      <c r="C47" s="56" t="s">
        <v>75</v>
      </c>
      <c r="D47" s="69">
        <f>MIN(D45+H45+L45+P45,100000)</f>
        <v>0</v>
      </c>
      <c r="E47" s="70" t="s">
        <v>67</v>
      </c>
      <c r="F47" s="71" t="s">
        <v>69</v>
      </c>
      <c r="H47" s="71"/>
      <c r="I47" s="71"/>
      <c r="J47" s="59"/>
      <c r="K47" s="59"/>
      <c r="L47" s="59"/>
      <c r="M47" s="59"/>
      <c r="N47" s="59"/>
      <c r="O47" s="59"/>
      <c r="P47" s="59"/>
      <c r="Q47" s="59"/>
      <c r="R47" s="59"/>
      <c r="S47" s="58"/>
    </row>
    <row r="48" spans="2:19" ht="8.1" customHeight="1" x14ac:dyDescent="0.3">
      <c r="B48" s="72"/>
      <c r="C48" s="77"/>
      <c r="D48" s="78"/>
      <c r="E48" s="77"/>
      <c r="F48" s="77"/>
      <c r="G48" s="79"/>
      <c r="H48" s="79"/>
      <c r="I48" s="79"/>
      <c r="J48" s="79"/>
      <c r="K48" s="79"/>
      <c r="L48" s="79"/>
      <c r="M48" s="79"/>
      <c r="N48" s="79"/>
      <c r="O48" s="79"/>
      <c r="P48" s="79"/>
      <c r="Q48" s="79"/>
      <c r="R48" s="79"/>
      <c r="S48" s="76"/>
    </row>
    <row r="51" spans="2:19" ht="8.1" customHeight="1" x14ac:dyDescent="0.3">
      <c r="B51" s="52"/>
      <c r="C51" s="53"/>
      <c r="D51" s="53"/>
      <c r="E51" s="53"/>
      <c r="F51" s="53"/>
      <c r="G51" s="53"/>
      <c r="H51" s="53"/>
      <c r="I51" s="53"/>
      <c r="J51" s="53"/>
      <c r="K51" s="53"/>
      <c r="L51" s="53"/>
      <c r="M51" s="53"/>
      <c r="N51" s="53"/>
      <c r="O51" s="53"/>
      <c r="P51" s="53"/>
      <c r="Q51" s="53"/>
      <c r="R51" s="53"/>
      <c r="S51" s="54"/>
    </row>
    <row r="52" spans="2:19" x14ac:dyDescent="0.3">
      <c r="B52" s="55"/>
      <c r="C52" s="56" t="s">
        <v>76</v>
      </c>
      <c r="D52" s="59"/>
      <c r="E52" s="59"/>
      <c r="F52" s="59"/>
      <c r="G52" s="59"/>
      <c r="H52" s="59"/>
      <c r="I52" s="59"/>
      <c r="J52" s="59"/>
      <c r="K52" s="59"/>
      <c r="L52" s="59"/>
      <c r="M52" s="59"/>
      <c r="N52" s="59"/>
      <c r="O52" s="59"/>
      <c r="P52" s="59"/>
      <c r="Q52" s="59"/>
      <c r="R52" s="59"/>
      <c r="S52" s="58"/>
    </row>
    <row r="53" spans="2:19" ht="8.25" customHeight="1" x14ac:dyDescent="0.3">
      <c r="B53" s="55"/>
      <c r="C53" s="59"/>
      <c r="D53" s="59"/>
      <c r="E53" s="59"/>
      <c r="F53" s="59"/>
      <c r="G53" s="59"/>
      <c r="H53" s="59"/>
      <c r="I53" s="59"/>
      <c r="J53" s="59"/>
      <c r="K53" s="59"/>
      <c r="L53" s="59"/>
      <c r="M53" s="59"/>
      <c r="N53" s="59"/>
      <c r="O53" s="59"/>
      <c r="P53" s="59"/>
      <c r="Q53" s="59"/>
      <c r="R53" s="59"/>
      <c r="S53" s="58"/>
    </row>
    <row r="54" spans="2:19" x14ac:dyDescent="0.3">
      <c r="B54" s="55"/>
      <c r="C54" s="59"/>
      <c r="D54" s="137" t="s">
        <v>77</v>
      </c>
      <c r="E54" s="138"/>
      <c r="F54" s="139"/>
      <c r="G54" s="59"/>
      <c r="H54" s="143" t="s">
        <v>78</v>
      </c>
      <c r="I54" s="144"/>
      <c r="J54" s="145"/>
      <c r="K54" s="59"/>
      <c r="L54" s="143" t="s">
        <v>79</v>
      </c>
      <c r="M54" s="144"/>
      <c r="N54" s="145"/>
      <c r="O54" s="59"/>
      <c r="P54" s="143" t="s">
        <v>80</v>
      </c>
      <c r="Q54" s="144"/>
      <c r="R54" s="145"/>
      <c r="S54" s="58"/>
    </row>
    <row r="55" spans="2:19" x14ac:dyDescent="0.3">
      <c r="B55" s="55"/>
      <c r="C55" s="59" t="s">
        <v>51</v>
      </c>
      <c r="D55" s="133"/>
      <c r="E55" s="134"/>
      <c r="F55" s="135"/>
      <c r="G55" s="59"/>
      <c r="H55" s="133"/>
      <c r="I55" s="134"/>
      <c r="J55" s="135"/>
      <c r="K55" s="59"/>
      <c r="L55" s="133"/>
      <c r="M55" s="134"/>
      <c r="N55" s="135"/>
      <c r="O55" s="59"/>
      <c r="P55" s="133"/>
      <c r="Q55" s="134"/>
      <c r="R55" s="135"/>
      <c r="S55" s="58"/>
    </row>
    <row r="56" spans="2:19" x14ac:dyDescent="0.3">
      <c r="B56" s="55"/>
      <c r="C56" s="59" t="s">
        <v>52</v>
      </c>
      <c r="D56" s="126"/>
      <c r="E56" s="126"/>
      <c r="F56" s="126"/>
      <c r="G56" s="59"/>
      <c r="H56" s="126"/>
      <c r="I56" s="126"/>
      <c r="J56" s="126"/>
      <c r="K56" s="59"/>
      <c r="L56" s="126"/>
      <c r="M56" s="126"/>
      <c r="N56" s="126"/>
      <c r="O56" s="59"/>
      <c r="P56" s="126"/>
      <c r="Q56" s="126"/>
      <c r="R56" s="126"/>
      <c r="S56" s="58"/>
    </row>
    <row r="57" spans="2:19" x14ac:dyDescent="0.3">
      <c r="B57" s="55"/>
      <c r="C57" s="59"/>
      <c r="D57" s="86" t="s">
        <v>81</v>
      </c>
      <c r="E57" s="87" t="s">
        <v>82</v>
      </c>
      <c r="F57" s="88"/>
      <c r="G57" s="59"/>
      <c r="H57" s="86" t="s">
        <v>81</v>
      </c>
      <c r="I57" s="87" t="s">
        <v>82</v>
      </c>
      <c r="J57" s="88"/>
      <c r="K57" s="59"/>
      <c r="L57" s="86" t="s">
        <v>81</v>
      </c>
      <c r="M57" s="87" t="s">
        <v>82</v>
      </c>
      <c r="N57" s="88"/>
      <c r="O57" s="59"/>
      <c r="P57" s="86" t="s">
        <v>81</v>
      </c>
      <c r="Q57" s="87" t="s">
        <v>82</v>
      </c>
      <c r="R57" s="88"/>
      <c r="S57" s="58"/>
    </row>
    <row r="58" spans="2:19" ht="15.6" x14ac:dyDescent="0.3">
      <c r="B58" s="55"/>
      <c r="C58" s="59" t="s">
        <v>55</v>
      </c>
      <c r="D58" s="61"/>
      <c r="E58" s="62"/>
      <c r="F58" s="63" t="s">
        <v>56</v>
      </c>
      <c r="G58" s="59"/>
      <c r="H58" s="61"/>
      <c r="I58" s="62"/>
      <c r="J58" s="63" t="s">
        <v>56</v>
      </c>
      <c r="K58" s="59"/>
      <c r="L58" s="61"/>
      <c r="M58" s="62"/>
      <c r="N58" s="63" t="s">
        <v>56</v>
      </c>
      <c r="O58" s="59"/>
      <c r="P58" s="61"/>
      <c r="Q58" s="62"/>
      <c r="R58" s="63" t="s">
        <v>56</v>
      </c>
      <c r="S58" s="58"/>
    </row>
    <row r="59" spans="2:19" ht="15.6" x14ac:dyDescent="0.3">
      <c r="B59" s="55"/>
      <c r="C59" s="59" t="s">
        <v>57</v>
      </c>
      <c r="D59" s="61"/>
      <c r="E59" s="62"/>
      <c r="F59" s="63" t="s">
        <v>56</v>
      </c>
      <c r="G59" s="59"/>
      <c r="H59" s="61"/>
      <c r="I59" s="62"/>
      <c r="J59" s="63" t="s">
        <v>56</v>
      </c>
      <c r="K59" s="59"/>
      <c r="L59" s="61"/>
      <c r="M59" s="62"/>
      <c r="N59" s="63" t="s">
        <v>56</v>
      </c>
      <c r="O59" s="59"/>
      <c r="P59" s="61"/>
      <c r="Q59" s="62"/>
      <c r="R59" s="63" t="s">
        <v>56</v>
      </c>
      <c r="S59" s="58"/>
    </row>
    <row r="60" spans="2:19" ht="15.6" x14ac:dyDescent="0.3">
      <c r="B60" s="55"/>
      <c r="C60" s="59" t="s">
        <v>58</v>
      </c>
      <c r="D60" s="61"/>
      <c r="E60" s="62"/>
      <c r="F60" s="63" t="s">
        <v>56</v>
      </c>
      <c r="G60" s="59"/>
      <c r="H60" s="61"/>
      <c r="I60" s="62"/>
      <c r="J60" s="63" t="s">
        <v>56</v>
      </c>
      <c r="K60" s="59"/>
      <c r="L60" s="61"/>
      <c r="M60" s="62"/>
      <c r="N60" s="63" t="s">
        <v>56</v>
      </c>
      <c r="O60" s="59"/>
      <c r="P60" s="61"/>
      <c r="Q60" s="62"/>
      <c r="R60" s="63" t="s">
        <v>56</v>
      </c>
      <c r="S60" s="58"/>
    </row>
    <row r="61" spans="2:19" ht="15.6" x14ac:dyDescent="0.3">
      <c r="B61" s="55"/>
      <c r="C61" s="59" t="s">
        <v>59</v>
      </c>
      <c r="D61" s="61"/>
      <c r="E61" s="62"/>
      <c r="F61" s="63" t="s">
        <v>56</v>
      </c>
      <c r="G61" s="59"/>
      <c r="H61" s="61"/>
      <c r="I61" s="62"/>
      <c r="J61" s="63" t="s">
        <v>56</v>
      </c>
      <c r="K61" s="59"/>
      <c r="L61" s="61"/>
      <c r="M61" s="62"/>
      <c r="N61" s="63" t="s">
        <v>56</v>
      </c>
      <c r="O61" s="59"/>
      <c r="P61" s="61"/>
      <c r="Q61" s="62"/>
      <c r="R61" s="63" t="s">
        <v>56</v>
      </c>
      <c r="S61" s="58"/>
    </row>
    <row r="62" spans="2:19" ht="15.6" x14ac:dyDescent="0.3">
      <c r="B62" s="55"/>
      <c r="C62" s="59" t="s">
        <v>60</v>
      </c>
      <c r="D62" s="64">
        <f>SUM(D58:D60)</f>
        <v>0</v>
      </c>
      <c r="E62" s="65">
        <f>SUM(E58:E60)</f>
        <v>0</v>
      </c>
      <c r="F62" s="63" t="s">
        <v>56</v>
      </c>
      <c r="G62" s="59"/>
      <c r="H62" s="64">
        <f>SUM(H58:H60)</f>
        <v>0</v>
      </c>
      <c r="I62" s="65">
        <f>SUM(I58:I60)</f>
        <v>0</v>
      </c>
      <c r="J62" s="63" t="s">
        <v>56</v>
      </c>
      <c r="K62" s="59"/>
      <c r="L62" s="64">
        <f>SUM(L58:L60)</f>
        <v>0</v>
      </c>
      <c r="M62" s="65">
        <f>SUM(M58:M60)</f>
        <v>0</v>
      </c>
      <c r="N62" s="63" t="s">
        <v>56</v>
      </c>
      <c r="O62" s="59"/>
      <c r="P62" s="64">
        <f>SUM(P58:P60)</f>
        <v>0</v>
      </c>
      <c r="Q62" s="65">
        <f>SUM(Q58:Q60)</f>
        <v>0</v>
      </c>
      <c r="R62" s="63" t="s">
        <v>56</v>
      </c>
      <c r="S62" s="58"/>
    </row>
    <row r="63" spans="2:19" x14ac:dyDescent="0.3">
      <c r="B63" s="55"/>
      <c r="C63" s="59" t="s">
        <v>61</v>
      </c>
      <c r="D63" s="66"/>
      <c r="E63" s="67"/>
      <c r="F63" s="67" t="s">
        <v>62</v>
      </c>
      <c r="G63" s="59"/>
      <c r="H63" s="66"/>
      <c r="I63" s="67"/>
      <c r="J63" s="67" t="s">
        <v>62</v>
      </c>
      <c r="K63" s="59"/>
      <c r="L63" s="66"/>
      <c r="M63" s="67"/>
      <c r="N63" s="67" t="s">
        <v>62</v>
      </c>
      <c r="O63" s="59"/>
      <c r="P63" s="66"/>
      <c r="Q63" s="67"/>
      <c r="R63" s="67" t="s">
        <v>62</v>
      </c>
      <c r="S63" s="58"/>
    </row>
    <row r="64" spans="2:19" x14ac:dyDescent="0.3">
      <c r="B64" s="55"/>
      <c r="C64" s="141" t="s">
        <v>63</v>
      </c>
      <c r="D64" s="65" t="str">
        <f>IFERROR(D62/D63,"")</f>
        <v/>
      </c>
      <c r="E64" s="65" t="str">
        <f>IFERROR(E62/D63,"")</f>
        <v/>
      </c>
      <c r="F64" s="68" t="s">
        <v>64</v>
      </c>
      <c r="G64" s="59"/>
      <c r="H64" s="65" t="str">
        <f>IFERROR(H62/H63,"")</f>
        <v/>
      </c>
      <c r="I64" s="65" t="str">
        <f>IFERROR(I62/H63,"")</f>
        <v/>
      </c>
      <c r="J64" s="68" t="s">
        <v>64</v>
      </c>
      <c r="K64" s="59"/>
      <c r="L64" s="65" t="str">
        <f>IFERROR(L62/L63,"")</f>
        <v/>
      </c>
      <c r="M64" s="65" t="str">
        <f>IFERROR(M62/L63,"")</f>
        <v/>
      </c>
      <c r="N64" s="68" t="s">
        <v>64</v>
      </c>
      <c r="O64" s="59"/>
      <c r="P64" s="65" t="str">
        <f>IFERROR(P62/P63,"")</f>
        <v/>
      </c>
      <c r="Q64" s="65" t="str">
        <f>IFERROR(Q62/P63,"")</f>
        <v/>
      </c>
      <c r="R64" s="68" t="s">
        <v>64</v>
      </c>
      <c r="S64" s="58"/>
    </row>
    <row r="65" spans="2:19" x14ac:dyDescent="0.3">
      <c r="B65" s="55"/>
      <c r="C65" s="141"/>
      <c r="D65" s="142" t="str">
        <f>IFERROR(D64+E64,"")</f>
        <v/>
      </c>
      <c r="E65" s="142"/>
      <c r="F65" s="68" t="s">
        <v>64</v>
      </c>
      <c r="G65" s="59"/>
      <c r="H65" s="142" t="str">
        <f>IFERROR(H64+I64,"")</f>
        <v/>
      </c>
      <c r="I65" s="142"/>
      <c r="J65" s="68" t="s">
        <v>64</v>
      </c>
      <c r="K65" s="59"/>
      <c r="L65" s="142" t="str">
        <f>IFERROR(L64+M64,"")</f>
        <v/>
      </c>
      <c r="M65" s="142"/>
      <c r="N65" s="68" t="s">
        <v>64</v>
      </c>
      <c r="O65" s="59"/>
      <c r="P65" s="142" t="str">
        <f>IFERROR(P64+Q64,"")</f>
        <v/>
      </c>
      <c r="Q65" s="142"/>
      <c r="R65" s="68" t="s">
        <v>64</v>
      </c>
      <c r="S65" s="58"/>
    </row>
    <row r="66" spans="2:19" x14ac:dyDescent="0.3">
      <c r="B66" s="55"/>
      <c r="C66" s="140" t="s">
        <v>65</v>
      </c>
      <c r="D66" s="132">
        <f>IF(D65&lt;='4. Zuschusshöhen'!$C$15,'4. Zuschusshöhen'!$G$15*D65+'4. Zuschusshöhen'!$H$15,0)</f>
        <v>0</v>
      </c>
      <c r="E66" s="132"/>
      <c r="F66" s="68" t="s">
        <v>66</v>
      </c>
      <c r="G66" s="71"/>
      <c r="H66" s="132">
        <f>IF(H65&lt;='4. Zuschusshöhen'!$C$15,'4. Zuschusshöhen'!$G$15*H65+'4. Zuschusshöhen'!$H$15,0)</f>
        <v>0</v>
      </c>
      <c r="I66" s="132"/>
      <c r="J66" s="68" t="s">
        <v>66</v>
      </c>
      <c r="K66" s="59"/>
      <c r="L66" s="132">
        <f>IF(L65&lt;='4. Zuschusshöhen'!$C$15,'4. Zuschusshöhen'!$G$15*L65+'4. Zuschusshöhen'!$H$15,0)</f>
        <v>0</v>
      </c>
      <c r="M66" s="132"/>
      <c r="N66" s="68" t="s">
        <v>66</v>
      </c>
      <c r="O66" s="59"/>
      <c r="P66" s="132">
        <f>IF(P65&lt;='4. Zuschusshöhen'!$C$15,'4. Zuschusshöhen'!$G$15*P65+'4. Zuschusshöhen'!$H$15,0)</f>
        <v>0</v>
      </c>
      <c r="Q66" s="132"/>
      <c r="R66" s="68" t="s">
        <v>66</v>
      </c>
      <c r="S66" s="58"/>
    </row>
    <row r="67" spans="2:19" x14ac:dyDescent="0.3">
      <c r="B67" s="55"/>
      <c r="C67" s="140"/>
      <c r="D67" s="127">
        <f>MIN(D63*D66,100000)</f>
        <v>0</v>
      </c>
      <c r="E67" s="127"/>
      <c r="F67" s="68" t="s">
        <v>67</v>
      </c>
      <c r="G67" s="71"/>
      <c r="H67" s="127">
        <f>MIN(H63*H66,100000)</f>
        <v>0</v>
      </c>
      <c r="I67" s="127"/>
      <c r="J67" s="68" t="s">
        <v>67</v>
      </c>
      <c r="K67" s="59"/>
      <c r="L67" s="127">
        <f>MIN(L63*L66,100000)</f>
        <v>0</v>
      </c>
      <c r="M67" s="127"/>
      <c r="N67" s="68" t="s">
        <v>67</v>
      </c>
      <c r="O67" s="59"/>
      <c r="P67" s="127">
        <f>MIN(P63*P66,100000)</f>
        <v>0</v>
      </c>
      <c r="Q67" s="127"/>
      <c r="R67" s="68" t="s">
        <v>67</v>
      </c>
      <c r="S67" s="58"/>
    </row>
    <row r="68" spans="2:19" x14ac:dyDescent="0.3">
      <c r="B68" s="55"/>
      <c r="C68" s="59"/>
      <c r="D68" s="59"/>
      <c r="E68" s="59"/>
      <c r="F68" s="59"/>
      <c r="G68" s="71"/>
      <c r="H68" s="71"/>
      <c r="I68" s="71"/>
      <c r="J68" s="59"/>
      <c r="K68" s="59"/>
      <c r="L68" s="59"/>
      <c r="M68" s="59"/>
      <c r="N68" s="59"/>
      <c r="O68" s="59"/>
      <c r="P68" s="59"/>
      <c r="Q68" s="59"/>
      <c r="R68" s="59"/>
      <c r="S68" s="58"/>
    </row>
    <row r="69" spans="2:19" x14ac:dyDescent="0.3">
      <c r="B69" s="55"/>
      <c r="C69" s="56" t="s">
        <v>83</v>
      </c>
      <c r="D69" s="69">
        <f>MIN(D67+H67+L67+P67,100000)</f>
        <v>0</v>
      </c>
      <c r="E69" s="70" t="s">
        <v>67</v>
      </c>
      <c r="F69" s="71" t="s">
        <v>69</v>
      </c>
      <c r="G69" s="71"/>
      <c r="H69" s="71"/>
      <c r="I69" s="71"/>
      <c r="J69" s="59"/>
      <c r="K69" s="59"/>
      <c r="L69" s="59"/>
      <c r="M69" s="59"/>
      <c r="N69" s="59"/>
      <c r="O69" s="59"/>
      <c r="P69" s="59"/>
      <c r="Q69" s="59"/>
      <c r="R69" s="59"/>
      <c r="S69" s="58"/>
    </row>
    <row r="70" spans="2:19" ht="8.1" customHeight="1" x14ac:dyDescent="0.3">
      <c r="B70" s="72"/>
      <c r="C70" s="73"/>
      <c r="D70" s="74"/>
      <c r="E70" s="73"/>
      <c r="F70" s="73"/>
      <c r="G70" s="75"/>
      <c r="H70" s="75"/>
      <c r="I70" s="75"/>
      <c r="J70" s="75"/>
      <c r="K70" s="75"/>
      <c r="L70" s="75"/>
      <c r="M70" s="75"/>
      <c r="N70" s="75"/>
      <c r="O70" s="75"/>
      <c r="P70" s="75"/>
      <c r="Q70" s="75"/>
      <c r="R70" s="75"/>
      <c r="S70" s="76"/>
    </row>
    <row r="72" spans="2:19" ht="8.1" customHeight="1" x14ac:dyDescent="0.3">
      <c r="B72" s="52"/>
      <c r="C72" s="53"/>
      <c r="D72" s="53"/>
      <c r="E72" s="53"/>
      <c r="F72" s="53"/>
      <c r="G72" s="53"/>
      <c r="H72" s="53"/>
      <c r="I72" s="53"/>
      <c r="J72" s="53"/>
      <c r="K72" s="53"/>
      <c r="L72" s="53"/>
      <c r="M72" s="53"/>
      <c r="N72" s="53"/>
      <c r="O72" s="53"/>
      <c r="P72" s="53"/>
      <c r="Q72" s="53"/>
      <c r="R72" s="53"/>
      <c r="S72" s="54"/>
    </row>
    <row r="73" spans="2:19" x14ac:dyDescent="0.3">
      <c r="B73" s="55"/>
      <c r="C73" s="7" t="s">
        <v>84</v>
      </c>
      <c r="S73" s="58"/>
    </row>
    <row r="74" spans="2:19" ht="8.25" customHeight="1" x14ac:dyDescent="0.3">
      <c r="B74" s="55"/>
      <c r="C74" s="59"/>
      <c r="D74" s="59"/>
      <c r="E74" s="59"/>
      <c r="F74" s="59"/>
      <c r="G74" s="59"/>
      <c r="H74" s="59"/>
      <c r="I74" s="59"/>
      <c r="J74" s="59"/>
      <c r="K74" s="59"/>
      <c r="L74" s="59"/>
      <c r="M74" s="59"/>
      <c r="N74" s="59"/>
      <c r="O74" s="59"/>
      <c r="P74" s="59"/>
      <c r="Q74" s="59"/>
      <c r="R74" s="59"/>
      <c r="S74" s="58"/>
    </row>
    <row r="75" spans="2:19" x14ac:dyDescent="0.3">
      <c r="B75" s="55"/>
      <c r="C75" s="59"/>
      <c r="D75" s="137" t="s">
        <v>85</v>
      </c>
      <c r="E75" s="138"/>
      <c r="F75" s="139"/>
      <c r="G75" s="59"/>
      <c r="H75" s="143" t="s">
        <v>86</v>
      </c>
      <c r="I75" s="144"/>
      <c r="J75" s="145"/>
      <c r="K75" s="59"/>
      <c r="L75" s="143" t="s">
        <v>87</v>
      </c>
      <c r="M75" s="144"/>
      <c r="N75" s="145"/>
      <c r="O75" s="59"/>
      <c r="P75" s="143" t="s">
        <v>88</v>
      </c>
      <c r="Q75" s="144"/>
      <c r="R75" s="145"/>
      <c r="S75" s="58"/>
    </row>
    <row r="76" spans="2:19" x14ac:dyDescent="0.3">
      <c r="B76" s="55"/>
      <c r="C76" s="59" t="s">
        <v>51</v>
      </c>
      <c r="D76" s="133"/>
      <c r="E76" s="134"/>
      <c r="F76" s="135"/>
      <c r="G76" s="59"/>
      <c r="H76" s="133"/>
      <c r="I76" s="134"/>
      <c r="J76" s="135"/>
      <c r="K76" s="59"/>
      <c r="L76" s="133"/>
      <c r="M76" s="134"/>
      <c r="N76" s="135"/>
      <c r="O76" s="59"/>
      <c r="P76" s="133"/>
      <c r="Q76" s="134"/>
      <c r="R76" s="135"/>
      <c r="S76" s="58"/>
    </row>
    <row r="77" spans="2:19" x14ac:dyDescent="0.3">
      <c r="B77" s="55"/>
      <c r="C77" s="59" t="s">
        <v>52</v>
      </c>
      <c r="D77" s="126"/>
      <c r="E77" s="126"/>
      <c r="F77" s="126"/>
      <c r="G77" s="59"/>
      <c r="H77" s="126"/>
      <c r="I77" s="126"/>
      <c r="J77" s="126"/>
      <c r="K77" s="59"/>
      <c r="L77" s="126"/>
      <c r="M77" s="126"/>
      <c r="N77" s="126"/>
      <c r="O77" s="59"/>
      <c r="P77" s="126"/>
      <c r="Q77" s="126"/>
      <c r="R77" s="126"/>
      <c r="S77" s="58"/>
    </row>
    <row r="78" spans="2:19" x14ac:dyDescent="0.3">
      <c r="B78" s="55"/>
      <c r="C78" s="59"/>
      <c r="D78" s="86" t="s">
        <v>81</v>
      </c>
      <c r="E78" s="87" t="s">
        <v>82</v>
      </c>
      <c r="F78" s="88"/>
      <c r="G78" s="59"/>
      <c r="H78" s="86" t="s">
        <v>81</v>
      </c>
      <c r="I78" s="87" t="s">
        <v>82</v>
      </c>
      <c r="J78" s="88"/>
      <c r="K78" s="59"/>
      <c r="L78" s="86" t="s">
        <v>81</v>
      </c>
      <c r="M78" s="87" t="s">
        <v>82</v>
      </c>
      <c r="N78" s="88"/>
      <c r="O78" s="59"/>
      <c r="P78" s="86" t="s">
        <v>81</v>
      </c>
      <c r="Q78" s="87" t="s">
        <v>82</v>
      </c>
      <c r="R78" s="88"/>
      <c r="S78" s="58"/>
    </row>
    <row r="79" spans="2:19" ht="15.6" x14ac:dyDescent="0.3">
      <c r="B79" s="55"/>
      <c r="C79" s="59" t="s">
        <v>55</v>
      </c>
      <c r="D79" s="61"/>
      <c r="E79" s="62"/>
      <c r="F79" s="63" t="s">
        <v>56</v>
      </c>
      <c r="G79" s="59"/>
      <c r="H79" s="61"/>
      <c r="I79" s="62"/>
      <c r="J79" s="63" t="s">
        <v>56</v>
      </c>
      <c r="K79" s="59"/>
      <c r="L79" s="61"/>
      <c r="M79" s="62"/>
      <c r="N79" s="63" t="s">
        <v>56</v>
      </c>
      <c r="O79" s="59"/>
      <c r="P79" s="61"/>
      <c r="Q79" s="62"/>
      <c r="R79" s="63" t="s">
        <v>56</v>
      </c>
      <c r="S79" s="58"/>
    </row>
    <row r="80" spans="2:19" ht="15.6" x14ac:dyDescent="0.3">
      <c r="B80" s="55"/>
      <c r="C80" s="59" t="s">
        <v>57</v>
      </c>
      <c r="D80" s="61"/>
      <c r="E80" s="62"/>
      <c r="F80" s="63" t="s">
        <v>56</v>
      </c>
      <c r="G80" s="59"/>
      <c r="H80" s="61"/>
      <c r="I80" s="62"/>
      <c r="J80" s="63" t="s">
        <v>56</v>
      </c>
      <c r="K80" s="59"/>
      <c r="L80" s="61"/>
      <c r="M80" s="62"/>
      <c r="N80" s="63" t="s">
        <v>56</v>
      </c>
      <c r="O80" s="59"/>
      <c r="P80" s="61"/>
      <c r="Q80" s="62"/>
      <c r="R80" s="63" t="s">
        <v>56</v>
      </c>
      <c r="S80" s="58"/>
    </row>
    <row r="81" spans="2:19" ht="15.6" x14ac:dyDescent="0.3">
      <c r="B81" s="55"/>
      <c r="C81" s="59" t="s">
        <v>58</v>
      </c>
      <c r="D81" s="61"/>
      <c r="E81" s="62"/>
      <c r="F81" s="63" t="s">
        <v>56</v>
      </c>
      <c r="G81" s="59"/>
      <c r="H81" s="61"/>
      <c r="I81" s="62"/>
      <c r="J81" s="63" t="s">
        <v>56</v>
      </c>
      <c r="K81" s="59"/>
      <c r="L81" s="61"/>
      <c r="M81" s="62"/>
      <c r="N81" s="63" t="s">
        <v>56</v>
      </c>
      <c r="O81" s="59"/>
      <c r="P81" s="61"/>
      <c r="Q81" s="62"/>
      <c r="R81" s="63" t="s">
        <v>56</v>
      </c>
      <c r="S81" s="58"/>
    </row>
    <row r="82" spans="2:19" ht="15.6" x14ac:dyDescent="0.3">
      <c r="B82" s="55"/>
      <c r="C82" s="59" t="s">
        <v>59</v>
      </c>
      <c r="D82" s="61"/>
      <c r="E82" s="62"/>
      <c r="F82" s="63" t="s">
        <v>56</v>
      </c>
      <c r="G82" s="59"/>
      <c r="H82" s="61"/>
      <c r="I82" s="62"/>
      <c r="J82" s="63" t="s">
        <v>56</v>
      </c>
      <c r="K82" s="59"/>
      <c r="L82" s="61"/>
      <c r="M82" s="62"/>
      <c r="N82" s="63" t="s">
        <v>56</v>
      </c>
      <c r="O82" s="59"/>
      <c r="P82" s="61"/>
      <c r="Q82" s="62"/>
      <c r="R82" s="63" t="s">
        <v>56</v>
      </c>
      <c r="S82" s="58"/>
    </row>
    <row r="83" spans="2:19" ht="15.6" x14ac:dyDescent="0.3">
      <c r="B83" s="55"/>
      <c r="C83" s="59" t="s">
        <v>60</v>
      </c>
      <c r="D83" s="64">
        <f>SUM(D79:D81)</f>
        <v>0</v>
      </c>
      <c r="E83" s="65">
        <f>SUM(E79:E81)</f>
        <v>0</v>
      </c>
      <c r="F83" s="63" t="s">
        <v>56</v>
      </c>
      <c r="G83" s="59"/>
      <c r="H83" s="64">
        <f>SUM(H79:H81)</f>
        <v>0</v>
      </c>
      <c r="I83" s="65">
        <f>SUM(I79:I81)</f>
        <v>0</v>
      </c>
      <c r="J83" s="63" t="s">
        <v>56</v>
      </c>
      <c r="K83" s="59"/>
      <c r="L83" s="64">
        <f>SUM(L79:L81)</f>
        <v>0</v>
      </c>
      <c r="M83" s="65">
        <f>SUM(M79:M81)</f>
        <v>0</v>
      </c>
      <c r="N83" s="63" t="s">
        <v>56</v>
      </c>
      <c r="O83" s="59"/>
      <c r="P83" s="64">
        <f>SUM(P79:P81)</f>
        <v>0</v>
      </c>
      <c r="Q83" s="65">
        <f>SUM(Q79:Q81)</f>
        <v>0</v>
      </c>
      <c r="R83" s="63" t="s">
        <v>56</v>
      </c>
      <c r="S83" s="58"/>
    </row>
    <row r="84" spans="2:19" x14ac:dyDescent="0.3">
      <c r="B84" s="55"/>
      <c r="C84" s="59" t="s">
        <v>61</v>
      </c>
      <c r="D84" s="66"/>
      <c r="E84" s="67"/>
      <c r="F84" s="67" t="s">
        <v>62</v>
      </c>
      <c r="G84" s="59"/>
      <c r="H84" s="66"/>
      <c r="I84" s="67"/>
      <c r="J84" s="67" t="s">
        <v>62</v>
      </c>
      <c r="K84" s="59"/>
      <c r="L84" s="66"/>
      <c r="M84" s="67"/>
      <c r="N84" s="67" t="s">
        <v>62</v>
      </c>
      <c r="O84" s="59"/>
      <c r="P84" s="66"/>
      <c r="Q84" s="67"/>
      <c r="R84" s="67" t="s">
        <v>62</v>
      </c>
      <c r="S84" s="58"/>
    </row>
    <row r="85" spans="2:19" x14ac:dyDescent="0.3">
      <c r="B85" s="55"/>
      <c r="C85" s="141" t="s">
        <v>63</v>
      </c>
      <c r="D85" s="65" t="str">
        <f>IFERROR(D83/D84,"")</f>
        <v/>
      </c>
      <c r="E85" s="65" t="str">
        <f>IFERROR(E83/D84,"")</f>
        <v/>
      </c>
      <c r="F85" s="68" t="s">
        <v>64</v>
      </c>
      <c r="G85" s="59"/>
      <c r="H85" s="65" t="str">
        <f>IFERROR(H83/H84,"")</f>
        <v/>
      </c>
      <c r="I85" s="65" t="str">
        <f>IFERROR(I83/H84,"")</f>
        <v/>
      </c>
      <c r="J85" s="68" t="s">
        <v>64</v>
      </c>
      <c r="K85" s="59"/>
      <c r="L85" s="65" t="str">
        <f>IFERROR(L83/L84,"")</f>
        <v/>
      </c>
      <c r="M85" s="65" t="str">
        <f>IFERROR(M83/L84,"")</f>
        <v/>
      </c>
      <c r="N85" s="68" t="s">
        <v>64</v>
      </c>
      <c r="O85" s="59"/>
      <c r="P85" s="65" t="str">
        <f>IFERROR(P83/P84,"")</f>
        <v/>
      </c>
      <c r="Q85" s="65" t="str">
        <f>IFERROR(Q83/P84,"")</f>
        <v/>
      </c>
      <c r="R85" s="68" t="s">
        <v>64</v>
      </c>
      <c r="S85" s="58"/>
    </row>
    <row r="86" spans="2:19" x14ac:dyDescent="0.3">
      <c r="B86" s="55"/>
      <c r="C86" s="141"/>
      <c r="D86" s="142" t="str">
        <f>IFERROR(D85+E85,"")</f>
        <v/>
      </c>
      <c r="E86" s="142"/>
      <c r="F86" s="68" t="s">
        <v>64</v>
      </c>
      <c r="G86" s="59"/>
      <c r="H86" s="142" t="str">
        <f>IFERROR(H85+I85,"")</f>
        <v/>
      </c>
      <c r="I86" s="142"/>
      <c r="J86" s="68" t="s">
        <v>64</v>
      </c>
      <c r="K86" s="59"/>
      <c r="L86" s="142" t="str">
        <f>IFERROR(L85+M85,"")</f>
        <v/>
      </c>
      <c r="M86" s="142"/>
      <c r="N86" s="68" t="s">
        <v>64</v>
      </c>
      <c r="O86" s="59"/>
      <c r="P86" s="142" t="str">
        <f>IFERROR(P85+Q85,"")</f>
        <v/>
      </c>
      <c r="Q86" s="142"/>
      <c r="R86" s="68" t="s">
        <v>64</v>
      </c>
      <c r="S86" s="58"/>
    </row>
    <row r="87" spans="2:19" x14ac:dyDescent="0.3">
      <c r="B87" s="55"/>
      <c r="C87" s="140" t="s">
        <v>65</v>
      </c>
      <c r="D87" s="132">
        <f>IF(D86&lt;='4. Zuschusshöhen'!$C$16,'4. Zuschusshöhen'!$G$16*D86+'4. Zuschusshöhen'!$H$16,0)</f>
        <v>0</v>
      </c>
      <c r="E87" s="132"/>
      <c r="F87" s="68" t="s">
        <v>66</v>
      </c>
      <c r="G87" s="59"/>
      <c r="H87" s="132">
        <f>IF(H86&lt;='4. Zuschusshöhen'!$C$16,'4. Zuschusshöhen'!$G$16*H86+'4. Zuschusshöhen'!$H$16,0)</f>
        <v>0</v>
      </c>
      <c r="I87" s="132"/>
      <c r="J87" s="68" t="s">
        <v>66</v>
      </c>
      <c r="K87" s="59"/>
      <c r="L87" s="132">
        <f>IF(L86&lt;='4. Zuschusshöhen'!$C$16,'4. Zuschusshöhen'!$G$16*L86+'4. Zuschusshöhen'!$H$16,0)</f>
        <v>0</v>
      </c>
      <c r="M87" s="132"/>
      <c r="N87" s="68" t="s">
        <v>66</v>
      </c>
      <c r="O87" s="59"/>
      <c r="P87" s="132">
        <f>IF(P86&lt;='4. Zuschusshöhen'!$C$16,'4. Zuschusshöhen'!$G$16*P86+'4. Zuschusshöhen'!$H$16,0)</f>
        <v>0</v>
      </c>
      <c r="Q87" s="132"/>
      <c r="R87" s="68" t="s">
        <v>66</v>
      </c>
      <c r="S87" s="58"/>
    </row>
    <row r="88" spans="2:19" x14ac:dyDescent="0.3">
      <c r="B88" s="55"/>
      <c r="C88" s="140"/>
      <c r="D88" s="127">
        <f>MIN(D84*D87,100000)</f>
        <v>0</v>
      </c>
      <c r="E88" s="127"/>
      <c r="F88" s="68" t="s">
        <v>67</v>
      </c>
      <c r="G88" s="59"/>
      <c r="H88" s="127">
        <f>MIN(H84*H87,100000)</f>
        <v>0</v>
      </c>
      <c r="I88" s="127"/>
      <c r="J88" s="68" t="s">
        <v>67</v>
      </c>
      <c r="K88" s="59"/>
      <c r="L88" s="127">
        <f>MIN(L84*L87,100000)</f>
        <v>0</v>
      </c>
      <c r="M88" s="127"/>
      <c r="N88" s="68" t="s">
        <v>67</v>
      </c>
      <c r="O88" s="59"/>
      <c r="P88" s="127">
        <f>MIN(P84*P87,100000)</f>
        <v>0</v>
      </c>
      <c r="Q88" s="127"/>
      <c r="R88" s="68" t="s">
        <v>67</v>
      </c>
      <c r="S88" s="58"/>
    </row>
    <row r="89" spans="2:19" x14ac:dyDescent="0.3">
      <c r="B89" s="55"/>
      <c r="C89" s="59"/>
      <c r="D89" s="59"/>
      <c r="E89" s="59"/>
      <c r="F89" s="59"/>
      <c r="G89" s="59"/>
      <c r="H89" s="59"/>
      <c r="I89" s="59"/>
      <c r="J89" s="59"/>
      <c r="K89" s="59"/>
      <c r="L89" s="59"/>
      <c r="M89" s="59"/>
      <c r="N89" s="59"/>
      <c r="O89" s="59"/>
      <c r="P89" s="59"/>
      <c r="Q89" s="59"/>
      <c r="R89" s="59"/>
      <c r="S89" s="58"/>
    </row>
    <row r="90" spans="2:19" x14ac:dyDescent="0.3">
      <c r="B90" s="55"/>
      <c r="C90" s="56" t="s">
        <v>89</v>
      </c>
      <c r="D90" s="69">
        <f>MIN(D88+H88+L88+P88,100000)</f>
        <v>0</v>
      </c>
      <c r="E90" s="70" t="s">
        <v>67</v>
      </c>
      <c r="F90" s="71" t="s">
        <v>69</v>
      </c>
      <c r="G90" s="71"/>
      <c r="H90" s="71"/>
      <c r="I90" s="71"/>
      <c r="J90" s="59"/>
      <c r="K90" s="59"/>
      <c r="L90" s="59"/>
      <c r="M90" s="59"/>
      <c r="N90" s="59"/>
      <c r="O90" s="59"/>
      <c r="P90" s="59"/>
      <c r="Q90" s="59"/>
      <c r="R90" s="59"/>
      <c r="S90" s="58"/>
    </row>
    <row r="91" spans="2:19" ht="8.1" customHeight="1" x14ac:dyDescent="0.3">
      <c r="B91" s="72"/>
      <c r="C91" s="75"/>
      <c r="D91" s="75"/>
      <c r="E91" s="75"/>
      <c r="F91" s="75"/>
      <c r="G91" s="75"/>
      <c r="H91" s="75"/>
      <c r="I91" s="75"/>
      <c r="J91" s="75"/>
      <c r="K91" s="75"/>
      <c r="L91" s="75"/>
      <c r="M91" s="75"/>
      <c r="N91" s="75"/>
      <c r="O91" s="75"/>
      <c r="P91" s="75"/>
      <c r="Q91" s="75"/>
      <c r="R91" s="75"/>
      <c r="S91" s="76"/>
    </row>
    <row r="93" spans="2:19" ht="8.1" customHeight="1" x14ac:dyDescent="0.3">
      <c r="B93" s="52"/>
      <c r="C93" s="53"/>
      <c r="D93" s="53"/>
      <c r="E93" s="53"/>
      <c r="F93" s="54"/>
    </row>
    <row r="94" spans="2:19" x14ac:dyDescent="0.3">
      <c r="B94" s="55"/>
      <c r="C94" s="56" t="s">
        <v>90</v>
      </c>
      <c r="D94" s="69">
        <f>MIN(D28+D47+D69+D90,200000)</f>
        <v>0</v>
      </c>
      <c r="E94" s="70" t="s">
        <v>67</v>
      </c>
      <c r="F94" s="80" t="s">
        <v>91</v>
      </c>
      <c r="H94" s="59"/>
      <c r="I94" s="59"/>
    </row>
    <row r="95" spans="2:19" ht="8.1" customHeight="1" x14ac:dyDescent="0.3">
      <c r="B95" s="72"/>
      <c r="C95" s="75"/>
      <c r="D95" s="75"/>
      <c r="E95" s="75"/>
      <c r="F95" s="76"/>
    </row>
  </sheetData>
  <sheetProtection algorithmName="SHA-512" hashValue="+BA5pJ+hweKcZw1LB/bTD219D4tkmDgzqTZQJ19ZEAml/PM1fkK99OcM0IH7TOGL2OhQoBhrYWcjQy8sVsCiYQ==" saltValue="p2/DboeyTTdDbJYs7nxPBA==" spinCount="100000" sheet="1" selectLockedCells="1"/>
  <mergeCells count="126">
    <mergeCell ref="M2:S2"/>
    <mergeCell ref="M3:S3"/>
    <mergeCell ref="H86:I86"/>
    <mergeCell ref="H87:I87"/>
    <mergeCell ref="H88:I88"/>
    <mergeCell ref="L86:M86"/>
    <mergeCell ref="L87:M87"/>
    <mergeCell ref="L88:M88"/>
    <mergeCell ref="P86:Q86"/>
    <mergeCell ref="P87:Q87"/>
    <mergeCell ref="P88:Q88"/>
    <mergeCell ref="H77:J77"/>
    <mergeCell ref="L77:N77"/>
    <mergeCell ref="P77:R77"/>
    <mergeCell ref="L56:N56"/>
    <mergeCell ref="P56:R56"/>
    <mergeCell ref="P55:R55"/>
    <mergeCell ref="L54:N54"/>
    <mergeCell ref="L55:N55"/>
    <mergeCell ref="H55:J55"/>
    <mergeCell ref="H76:J76"/>
    <mergeCell ref="H65:I65"/>
    <mergeCell ref="H66:I66"/>
    <mergeCell ref="H67:I67"/>
    <mergeCell ref="C87:C88"/>
    <mergeCell ref="D87:E87"/>
    <mergeCell ref="D88:E88"/>
    <mergeCell ref="C64:C65"/>
    <mergeCell ref="C66:C67"/>
    <mergeCell ref="D77:F77"/>
    <mergeCell ref="C85:C86"/>
    <mergeCell ref="D86:E86"/>
    <mergeCell ref="D75:F75"/>
    <mergeCell ref="D76:F76"/>
    <mergeCell ref="D65:E65"/>
    <mergeCell ref="D66:E66"/>
    <mergeCell ref="D67:E67"/>
    <mergeCell ref="L65:M65"/>
    <mergeCell ref="L66:M66"/>
    <mergeCell ref="L67:M67"/>
    <mergeCell ref="P65:Q65"/>
    <mergeCell ref="P66:Q66"/>
    <mergeCell ref="P67:Q67"/>
    <mergeCell ref="H75:J75"/>
    <mergeCell ref="L75:N75"/>
    <mergeCell ref="P76:R76"/>
    <mergeCell ref="P75:R75"/>
    <mergeCell ref="L76:N76"/>
    <mergeCell ref="H56:J56"/>
    <mergeCell ref="D39:E39"/>
    <mergeCell ref="D40:E40"/>
    <mergeCell ref="D41:E41"/>
    <mergeCell ref="D43:E43"/>
    <mergeCell ref="D54:F54"/>
    <mergeCell ref="D55:F55"/>
    <mergeCell ref="D56:F56"/>
    <mergeCell ref="H54:J54"/>
    <mergeCell ref="P54:R54"/>
    <mergeCell ref="P15:R15"/>
    <mergeCell ref="H14:J14"/>
    <mergeCell ref="L14:N14"/>
    <mergeCell ref="H15:J15"/>
    <mergeCell ref="L15:N15"/>
    <mergeCell ref="H35:J35"/>
    <mergeCell ref="L35:N35"/>
    <mergeCell ref="P34:R34"/>
    <mergeCell ref="P35:R35"/>
    <mergeCell ref="H34:J34"/>
    <mergeCell ref="L34:N34"/>
    <mergeCell ref="H37:I37"/>
    <mergeCell ref="H38:I38"/>
    <mergeCell ref="P37:Q37"/>
    <mergeCell ref="P38:Q38"/>
    <mergeCell ref="H24:I24"/>
    <mergeCell ref="H25:I25"/>
    <mergeCell ref="H26:I26"/>
    <mergeCell ref="L24:M24"/>
    <mergeCell ref="L25:M25"/>
    <mergeCell ref="L26:M26"/>
    <mergeCell ref="H36:J36"/>
    <mergeCell ref="L36:N36"/>
    <mergeCell ref="D14:F14"/>
    <mergeCell ref="A5:S5"/>
    <mergeCell ref="P13:R13"/>
    <mergeCell ref="H13:J13"/>
    <mergeCell ref="L13:N13"/>
    <mergeCell ref="D13:F13"/>
    <mergeCell ref="P14:R14"/>
    <mergeCell ref="C44:C45"/>
    <mergeCell ref="D44:E44"/>
    <mergeCell ref="D45:E45"/>
    <mergeCell ref="D15:F15"/>
    <mergeCell ref="C23:C24"/>
    <mergeCell ref="D24:E24"/>
    <mergeCell ref="D25:E25"/>
    <mergeCell ref="D26:E26"/>
    <mergeCell ref="C25:C26"/>
    <mergeCell ref="D37:E37"/>
    <mergeCell ref="D38:E38"/>
    <mergeCell ref="D34:F34"/>
    <mergeCell ref="D35:F35"/>
    <mergeCell ref="D36:F36"/>
    <mergeCell ref="P24:Q24"/>
    <mergeCell ref="P25:Q25"/>
    <mergeCell ref="P26:Q26"/>
    <mergeCell ref="P36:R36"/>
    <mergeCell ref="P45:Q45"/>
    <mergeCell ref="P39:Q39"/>
    <mergeCell ref="P40:Q40"/>
    <mergeCell ref="P41:Q41"/>
    <mergeCell ref="P43:Q43"/>
    <mergeCell ref="P44:Q44"/>
    <mergeCell ref="H45:I45"/>
    <mergeCell ref="L37:M37"/>
    <mergeCell ref="L38:M38"/>
    <mergeCell ref="L39:M39"/>
    <mergeCell ref="L40:M40"/>
    <mergeCell ref="L41:M41"/>
    <mergeCell ref="L43:M43"/>
    <mergeCell ref="L44:M44"/>
    <mergeCell ref="L45:M45"/>
    <mergeCell ref="H39:I39"/>
    <mergeCell ref="H40:I40"/>
    <mergeCell ref="H41:I41"/>
    <mergeCell ref="H43:I43"/>
    <mergeCell ref="H44:I44"/>
  </mergeCells>
  <pageMargins left="0.70866141732283472" right="0.70866141732283472" top="0.47" bottom="0.44" header="0.31496062992125984" footer="0.21"/>
  <pageSetup paperSize="9" scale="65" orientation="landscape" r:id="rId1"/>
  <headerFooter>
    <oddHeader>&amp;CAusdruck vom &amp;D</oddHeader>
    <oddFooter>&amp;L&amp;F&amp;RVersion V2</oddFooter>
  </headerFooter>
  <rowBreaks count="1" manualBreakCount="1">
    <brk id="4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29"/>
  <sheetViews>
    <sheetView showGridLines="0" view="pageLayout" zoomScale="85" zoomScaleNormal="100" zoomScalePageLayoutView="85" workbookViewId="0"/>
  </sheetViews>
  <sheetFormatPr baseColWidth="10" defaultColWidth="11.44140625" defaultRowHeight="14.4" x14ac:dyDescent="0.3"/>
  <cols>
    <col min="1" max="1" width="5" style="12" customWidth="1"/>
    <col min="2" max="2" width="19.5546875" style="12" customWidth="1"/>
    <col min="3" max="3" width="14.5546875" style="12" customWidth="1"/>
    <col min="4" max="4" width="12.88671875" style="12" customWidth="1"/>
    <col min="5" max="5" width="14.109375" style="12" customWidth="1"/>
    <col min="6" max="6" width="13.6640625" style="12" customWidth="1"/>
    <col min="7" max="7" width="8.109375" style="12" customWidth="1"/>
    <col min="8" max="8" width="10.109375" style="15" customWidth="1"/>
    <col min="9" max="9" width="1" style="15" customWidth="1"/>
    <col min="10" max="11" width="11.44140625" style="15"/>
    <col min="12" max="16384" width="11.44140625" style="12"/>
  </cols>
  <sheetData>
    <row r="2" spans="1:9" x14ac:dyDescent="0.3">
      <c r="D2" s="45" t="s">
        <v>26</v>
      </c>
      <c r="E2" s="146" t="str">
        <f>IF('1. Allg. Daten'!$C$10&lt;&gt;"",'1. Allg. Daten'!$C$10,"")</f>
        <v/>
      </c>
      <c r="F2" s="146"/>
      <c r="G2" s="146"/>
      <c r="H2" s="146"/>
      <c r="I2" s="146"/>
    </row>
    <row r="3" spans="1:9" x14ac:dyDescent="0.3">
      <c r="D3" s="45" t="s">
        <v>27</v>
      </c>
      <c r="E3" s="146" t="str">
        <f>IF('1. Allg. Daten'!$C$12&lt;&gt;"",'1. Allg. Daten'!$C$12&amp;", "&amp;'1. Allg. Daten'!$C$13&amp;" Hamburg","")</f>
        <v/>
      </c>
      <c r="F3" s="146"/>
      <c r="G3" s="146"/>
      <c r="H3" s="146"/>
      <c r="I3" s="146"/>
    </row>
    <row r="5" spans="1:9" ht="53.25" customHeight="1" x14ac:dyDescent="0.3">
      <c r="A5" s="121" t="s">
        <v>28</v>
      </c>
      <c r="B5" s="121"/>
      <c r="C5" s="121"/>
      <c r="D5" s="121"/>
      <c r="E5" s="121"/>
      <c r="F5" s="121"/>
      <c r="G5" s="121"/>
      <c r="H5" s="121"/>
      <c r="I5" s="121"/>
    </row>
    <row r="6" spans="1:9" x14ac:dyDescent="0.3">
      <c r="G6" s="1"/>
    </row>
    <row r="7" spans="1:9" ht="21" x14ac:dyDescent="0.4">
      <c r="B7" s="18" t="s">
        <v>92</v>
      </c>
    </row>
    <row r="8" spans="1:9" ht="64.5" customHeight="1" x14ac:dyDescent="0.3"/>
    <row r="10" spans="1:9" x14ac:dyDescent="0.3">
      <c r="B10" s="35"/>
      <c r="C10" s="149" t="s">
        <v>93</v>
      </c>
      <c r="D10" s="150"/>
      <c r="E10" s="149" t="s">
        <v>94</v>
      </c>
      <c r="F10" s="150"/>
      <c r="G10" s="149" t="s">
        <v>95</v>
      </c>
      <c r="H10" s="150"/>
    </row>
    <row r="11" spans="1:9" x14ac:dyDescent="0.3">
      <c r="B11" s="35"/>
      <c r="C11" s="35" t="s">
        <v>96</v>
      </c>
      <c r="D11" s="35" t="s">
        <v>97</v>
      </c>
      <c r="E11" s="35" t="s">
        <v>96</v>
      </c>
      <c r="F11" s="35" t="s">
        <v>97</v>
      </c>
      <c r="G11" s="147" t="s">
        <v>98</v>
      </c>
      <c r="H11" s="147" t="s">
        <v>99</v>
      </c>
    </row>
    <row r="12" spans="1:9" x14ac:dyDescent="0.3">
      <c r="B12" s="35"/>
      <c r="C12" s="35" t="s">
        <v>100</v>
      </c>
      <c r="D12" s="35" t="s">
        <v>66</v>
      </c>
      <c r="E12" s="35" t="s">
        <v>100</v>
      </c>
      <c r="F12" s="35" t="s">
        <v>66</v>
      </c>
      <c r="G12" s="148"/>
      <c r="H12" s="148"/>
    </row>
    <row r="13" spans="1:9" x14ac:dyDescent="0.3">
      <c r="B13" s="36" t="s">
        <v>70</v>
      </c>
      <c r="C13" s="37">
        <v>1</v>
      </c>
      <c r="D13" s="38">
        <v>0</v>
      </c>
      <c r="E13" s="37">
        <v>0</v>
      </c>
      <c r="F13" s="38">
        <v>100</v>
      </c>
      <c r="G13" s="39">
        <f t="shared" ref="G13:G16" si="0">(D13-F13)/(C13-E13)</f>
        <v>-100</v>
      </c>
      <c r="H13" s="39">
        <f t="shared" ref="H13:H16" si="1">D13-G13*C13</f>
        <v>100</v>
      </c>
    </row>
    <row r="14" spans="1:9" x14ac:dyDescent="0.3">
      <c r="B14" s="36" t="s">
        <v>46</v>
      </c>
      <c r="C14" s="37">
        <v>1.5</v>
      </c>
      <c r="D14" s="38">
        <v>0</v>
      </c>
      <c r="E14" s="37">
        <v>0</v>
      </c>
      <c r="F14" s="38">
        <v>150</v>
      </c>
      <c r="G14" s="39">
        <f>(D14-F14)/(C14-E14)</f>
        <v>-100</v>
      </c>
      <c r="H14" s="39">
        <f>D14-G14*C14</f>
        <v>150</v>
      </c>
    </row>
    <row r="15" spans="1:9" x14ac:dyDescent="0.3">
      <c r="B15" s="36" t="s">
        <v>76</v>
      </c>
      <c r="C15" s="37">
        <v>2</v>
      </c>
      <c r="D15" s="38">
        <v>0</v>
      </c>
      <c r="E15" s="37">
        <v>0</v>
      </c>
      <c r="F15" s="38">
        <v>200</v>
      </c>
      <c r="G15" s="39">
        <f t="shared" si="0"/>
        <v>-100</v>
      </c>
      <c r="H15" s="39">
        <f t="shared" si="1"/>
        <v>200</v>
      </c>
    </row>
    <row r="16" spans="1:9" x14ac:dyDescent="0.3">
      <c r="B16" s="36" t="s">
        <v>101</v>
      </c>
      <c r="C16" s="37">
        <v>3</v>
      </c>
      <c r="D16" s="38">
        <v>0</v>
      </c>
      <c r="E16" s="37">
        <v>0</v>
      </c>
      <c r="F16" s="38">
        <v>300</v>
      </c>
      <c r="G16" s="39">
        <f t="shared" si="0"/>
        <v>-100</v>
      </c>
      <c r="H16" s="39">
        <f t="shared" si="1"/>
        <v>300</v>
      </c>
    </row>
    <row r="17" spans="2:11" x14ac:dyDescent="0.3">
      <c r="H17" s="12"/>
    </row>
    <row r="18" spans="2:11" x14ac:dyDescent="0.3">
      <c r="B18" s="35" t="s">
        <v>102</v>
      </c>
      <c r="C18" s="35" t="str">
        <f>B13</f>
        <v>tragende Innenwände</v>
      </c>
      <c r="D18" s="35" t="str">
        <f>B14</f>
        <v>Außenwände</v>
      </c>
      <c r="E18" s="35" t="str">
        <f>B15</f>
        <v>Decken</v>
      </c>
      <c r="F18" s="35" t="str">
        <f>B16</f>
        <v>Dächer &lt; 20°</v>
      </c>
      <c r="H18" s="12"/>
    </row>
    <row r="19" spans="2:11" x14ac:dyDescent="0.3">
      <c r="B19" s="40">
        <v>3.5</v>
      </c>
      <c r="C19" s="41" t="e">
        <f t="shared" ref="C19:C26" si="2">IF($B19*$G$13+$H$13&lt;0,#N/A,$B19*$G$13+$H$13)</f>
        <v>#N/A</v>
      </c>
      <c r="D19" s="41" t="e">
        <f t="shared" ref="D19:D26" si="3">IF($B19*$G$14+$H$14&lt;0,#N/A,$B19*$G$14+$H$14)</f>
        <v>#N/A</v>
      </c>
      <c r="E19" s="41" t="e">
        <f t="shared" ref="E19:E26" si="4">IF($B19*$G$15+$H$15&lt;0,#N/A,$B19*$G$15+$H$15)</f>
        <v>#N/A</v>
      </c>
      <c r="F19" s="41" t="e">
        <f t="shared" ref="F19:F26" si="5">IF($B19*$G$16+$H$16&lt;0,#N/A,$B19*$G$16+$H$16)</f>
        <v>#N/A</v>
      </c>
      <c r="H19" s="12"/>
    </row>
    <row r="20" spans="2:11" x14ac:dyDescent="0.3">
      <c r="B20" s="40">
        <v>3</v>
      </c>
      <c r="C20" s="41" t="e">
        <f t="shared" si="2"/>
        <v>#N/A</v>
      </c>
      <c r="D20" s="41" t="e">
        <f t="shared" si="3"/>
        <v>#N/A</v>
      </c>
      <c r="E20" s="41" t="e">
        <f t="shared" si="4"/>
        <v>#N/A</v>
      </c>
      <c r="F20" s="41">
        <f t="shared" si="5"/>
        <v>0</v>
      </c>
      <c r="H20" s="12"/>
    </row>
    <row r="21" spans="2:11" x14ac:dyDescent="0.3">
      <c r="B21" s="40">
        <v>2.5</v>
      </c>
      <c r="C21" s="41" t="e">
        <f t="shared" si="2"/>
        <v>#N/A</v>
      </c>
      <c r="D21" s="41" t="e">
        <f t="shared" si="3"/>
        <v>#N/A</v>
      </c>
      <c r="E21" s="41" t="e">
        <f t="shared" si="4"/>
        <v>#N/A</v>
      </c>
      <c r="F21" s="41">
        <f t="shared" si="5"/>
        <v>50</v>
      </c>
      <c r="H21" s="12"/>
      <c r="K21" s="12"/>
    </row>
    <row r="22" spans="2:11" x14ac:dyDescent="0.3">
      <c r="B22" s="40">
        <v>2</v>
      </c>
      <c r="C22" s="41" t="e">
        <f t="shared" si="2"/>
        <v>#N/A</v>
      </c>
      <c r="D22" s="41" t="e">
        <f t="shared" si="3"/>
        <v>#N/A</v>
      </c>
      <c r="E22" s="41">
        <f t="shared" si="4"/>
        <v>0</v>
      </c>
      <c r="F22" s="41">
        <f t="shared" si="5"/>
        <v>100</v>
      </c>
      <c r="H22" s="12"/>
      <c r="K22" s="12"/>
    </row>
    <row r="23" spans="2:11" x14ac:dyDescent="0.3">
      <c r="B23" s="40">
        <v>1.5</v>
      </c>
      <c r="C23" s="41" t="e">
        <f t="shared" si="2"/>
        <v>#N/A</v>
      </c>
      <c r="D23" s="41">
        <f t="shared" si="3"/>
        <v>0</v>
      </c>
      <c r="E23" s="41">
        <f t="shared" si="4"/>
        <v>50</v>
      </c>
      <c r="F23" s="41">
        <f t="shared" si="5"/>
        <v>150</v>
      </c>
      <c r="H23" s="12"/>
      <c r="K23" s="12"/>
    </row>
    <row r="24" spans="2:11" x14ac:dyDescent="0.3">
      <c r="B24" s="40">
        <v>1</v>
      </c>
      <c r="C24" s="41">
        <f t="shared" si="2"/>
        <v>0</v>
      </c>
      <c r="D24" s="41">
        <f t="shared" si="3"/>
        <v>50</v>
      </c>
      <c r="E24" s="41">
        <f t="shared" si="4"/>
        <v>100</v>
      </c>
      <c r="F24" s="41">
        <f t="shared" si="5"/>
        <v>200</v>
      </c>
      <c r="H24" s="12"/>
      <c r="K24" s="12"/>
    </row>
    <row r="25" spans="2:11" x14ac:dyDescent="0.3">
      <c r="B25" s="40">
        <v>0.5</v>
      </c>
      <c r="C25" s="41">
        <f t="shared" si="2"/>
        <v>50</v>
      </c>
      <c r="D25" s="41">
        <f t="shared" si="3"/>
        <v>100</v>
      </c>
      <c r="E25" s="41">
        <f t="shared" si="4"/>
        <v>150</v>
      </c>
      <c r="F25" s="41">
        <f t="shared" si="5"/>
        <v>250</v>
      </c>
      <c r="H25" s="12"/>
      <c r="K25" s="12"/>
    </row>
    <row r="26" spans="2:11" x14ac:dyDescent="0.3">
      <c r="B26" s="40">
        <v>0</v>
      </c>
      <c r="C26" s="41">
        <f t="shared" si="2"/>
        <v>100</v>
      </c>
      <c r="D26" s="41">
        <f t="shared" si="3"/>
        <v>150</v>
      </c>
      <c r="E26" s="41">
        <f t="shared" si="4"/>
        <v>200</v>
      </c>
      <c r="F26" s="41">
        <f t="shared" si="5"/>
        <v>300</v>
      </c>
      <c r="H26" s="12"/>
      <c r="K26" s="12"/>
    </row>
    <row r="27" spans="2:11" x14ac:dyDescent="0.3">
      <c r="K27" s="12"/>
    </row>
    <row r="28" spans="2:11" x14ac:dyDescent="0.3">
      <c r="K28" s="12"/>
    </row>
    <row r="29" spans="2:11" x14ac:dyDescent="0.3">
      <c r="K29" s="12"/>
    </row>
  </sheetData>
  <sheetProtection algorithmName="SHA-512" hashValue="P+vCZqeggAAwDGwhqjTQimzAkqem0VnA+Y2ztG/9B1Zecen8usPTiDrszXCfGfePgucUgyFtFlEsAnYTuClBSQ==" saltValue="oKqOxb788eQSav1ndNLxXQ==" spinCount="100000" sheet="1" selectLockedCells="1"/>
  <mergeCells count="8">
    <mergeCell ref="H11:H12"/>
    <mergeCell ref="G11:G12"/>
    <mergeCell ref="A5:I5"/>
    <mergeCell ref="E3:I3"/>
    <mergeCell ref="E2:I2"/>
    <mergeCell ref="C10:D10"/>
    <mergeCell ref="E10:F10"/>
    <mergeCell ref="G10:H10"/>
  </mergeCells>
  <pageMargins left="0.7" right="0.7" top="0.78740157499999996" bottom="0.78740157499999996" header="0.3" footer="0.3"/>
  <pageSetup paperSize="9" scale="81" orientation="portrait" r:id="rId1"/>
  <headerFooter>
    <oddHeader>&amp;CAusdruck vom &amp;D</oddHeader>
    <oddFooter>&amp;L&amp;F&amp;RVersion V2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B47B2-B5A4-4507-9FD7-6874D8975EA5}">
  <dimension ref="A2:K41"/>
  <sheetViews>
    <sheetView showGridLines="0" zoomScaleNormal="100" zoomScalePageLayoutView="85" workbookViewId="0"/>
  </sheetViews>
  <sheetFormatPr baseColWidth="10" defaultColWidth="11.44140625" defaultRowHeight="14.4" x14ac:dyDescent="0.3"/>
  <cols>
    <col min="1" max="1" width="5" style="12" customWidth="1"/>
    <col min="2" max="2" width="19.5546875" style="12" customWidth="1"/>
    <col min="3" max="3" width="14.5546875" style="12" customWidth="1"/>
    <col min="4" max="4" width="12.88671875" style="12" customWidth="1"/>
    <col min="5" max="5" width="14.109375" style="12" customWidth="1"/>
    <col min="6" max="6" width="13.6640625" style="12" customWidth="1"/>
    <col min="7" max="7" width="8.109375" style="12" customWidth="1"/>
    <col min="8" max="8" width="10.109375" style="15" customWidth="1"/>
    <col min="9" max="9" width="1" style="15" customWidth="1"/>
    <col min="10" max="11" width="11.44140625" style="15"/>
    <col min="12" max="16384" width="11.44140625" style="12"/>
  </cols>
  <sheetData>
    <row r="2" spans="1:9" x14ac:dyDescent="0.3">
      <c r="D2" s="45" t="s">
        <v>26</v>
      </c>
      <c r="E2" s="146" t="str">
        <f>IF('1. Allg. Daten'!$C$10&lt;&gt;"",'1. Allg. Daten'!$C$10,"")</f>
        <v/>
      </c>
      <c r="F2" s="146"/>
      <c r="G2" s="146"/>
      <c r="H2" s="146"/>
      <c r="I2" s="146"/>
    </row>
    <row r="3" spans="1:9" x14ac:dyDescent="0.3">
      <c r="D3" s="45" t="s">
        <v>27</v>
      </c>
      <c r="E3" s="146" t="str">
        <f>IF('1. Allg. Daten'!$C$12&lt;&gt;"",'1. Allg. Daten'!$C$12&amp;", "&amp;'1. Allg. Daten'!$C$13&amp;" Hamburg","")</f>
        <v/>
      </c>
      <c r="F3" s="146"/>
      <c r="G3" s="146"/>
      <c r="H3" s="146"/>
      <c r="I3" s="146"/>
    </row>
    <row r="5" spans="1:9" ht="53.25" customHeight="1" x14ac:dyDescent="0.3">
      <c r="A5" s="121" t="s">
        <v>28</v>
      </c>
      <c r="B5" s="121"/>
      <c r="C5" s="121"/>
      <c r="D5" s="121"/>
      <c r="E5" s="121"/>
      <c r="F5" s="121"/>
      <c r="G5" s="121"/>
      <c r="H5" s="121"/>
      <c r="I5" s="121"/>
    </row>
    <row r="6" spans="1:9" x14ac:dyDescent="0.3">
      <c r="G6" s="1"/>
    </row>
    <row r="7" spans="1:9" ht="21" x14ac:dyDescent="0.4">
      <c r="B7" s="18" t="s">
        <v>103</v>
      </c>
    </row>
    <row r="8" spans="1:9" ht="64.5" customHeight="1" x14ac:dyDescent="0.3"/>
    <row r="10" spans="1:9" x14ac:dyDescent="0.3">
      <c r="B10" s="35"/>
      <c r="C10" s="149" t="s">
        <v>93</v>
      </c>
      <c r="D10" s="150"/>
      <c r="E10" s="149" t="s">
        <v>94</v>
      </c>
      <c r="F10" s="150"/>
      <c r="G10" s="149" t="s">
        <v>95</v>
      </c>
      <c r="H10" s="150"/>
    </row>
    <row r="11" spans="1:9" x14ac:dyDescent="0.3">
      <c r="B11" s="35"/>
      <c r="C11" s="35" t="s">
        <v>96</v>
      </c>
      <c r="D11" s="35" t="s">
        <v>97</v>
      </c>
      <c r="E11" s="35" t="s">
        <v>96</v>
      </c>
      <c r="F11" s="35" t="s">
        <v>97</v>
      </c>
      <c r="G11" s="147" t="s">
        <v>98</v>
      </c>
      <c r="H11" s="147" t="s">
        <v>99</v>
      </c>
    </row>
    <row r="12" spans="1:9" x14ac:dyDescent="0.3">
      <c r="B12" s="35"/>
      <c r="C12" s="35" t="s">
        <v>100</v>
      </c>
      <c r="D12" s="35" t="s">
        <v>66</v>
      </c>
      <c r="E12" s="35" t="s">
        <v>100</v>
      </c>
      <c r="F12" s="35" t="s">
        <v>66</v>
      </c>
      <c r="G12" s="148"/>
      <c r="H12" s="148"/>
    </row>
    <row r="13" spans="1:9" x14ac:dyDescent="0.3">
      <c r="B13" s="36" t="s">
        <v>70</v>
      </c>
      <c r="C13" s="37">
        <f>'4. Zuschusshöhen'!C13</f>
        <v>1</v>
      </c>
      <c r="D13" s="38">
        <f>'4. Zuschusshöhen'!D13</f>
        <v>0</v>
      </c>
      <c r="E13" s="37">
        <f>'4. Zuschusshöhen'!E13</f>
        <v>0</v>
      </c>
      <c r="F13" s="38">
        <f>'4. Zuschusshöhen'!F13</f>
        <v>100</v>
      </c>
      <c r="G13" s="39">
        <f>'4. Zuschusshöhen'!G13</f>
        <v>-100</v>
      </c>
      <c r="H13" s="39">
        <f>'4. Zuschusshöhen'!H13</f>
        <v>100</v>
      </c>
    </row>
    <row r="14" spans="1:9" x14ac:dyDescent="0.3">
      <c r="B14" s="36" t="s">
        <v>46</v>
      </c>
      <c r="C14" s="37">
        <f>'4. Zuschusshöhen'!C14</f>
        <v>1.5</v>
      </c>
      <c r="D14" s="38">
        <f>'4. Zuschusshöhen'!D14</f>
        <v>0</v>
      </c>
      <c r="E14" s="37">
        <f>'4. Zuschusshöhen'!E14</f>
        <v>0</v>
      </c>
      <c r="F14" s="38">
        <f>'4. Zuschusshöhen'!F14</f>
        <v>150</v>
      </c>
      <c r="G14" s="39">
        <f>'4. Zuschusshöhen'!G14</f>
        <v>-100</v>
      </c>
      <c r="H14" s="39">
        <f>'4. Zuschusshöhen'!H14</f>
        <v>150</v>
      </c>
    </row>
    <row r="15" spans="1:9" x14ac:dyDescent="0.3">
      <c r="B15" s="36" t="s">
        <v>76</v>
      </c>
      <c r="C15" s="37">
        <f>'4. Zuschusshöhen'!C15</f>
        <v>2</v>
      </c>
      <c r="D15" s="38">
        <f>'4. Zuschusshöhen'!D15</f>
        <v>0</v>
      </c>
      <c r="E15" s="37">
        <f>'4. Zuschusshöhen'!E15</f>
        <v>0</v>
      </c>
      <c r="F15" s="38">
        <f>'4. Zuschusshöhen'!F15</f>
        <v>200</v>
      </c>
      <c r="G15" s="39">
        <f>'4. Zuschusshöhen'!G15</f>
        <v>-100</v>
      </c>
      <c r="H15" s="39">
        <f>'4. Zuschusshöhen'!H15</f>
        <v>200</v>
      </c>
    </row>
    <row r="16" spans="1:9" x14ac:dyDescent="0.3">
      <c r="B16" s="36" t="s">
        <v>101</v>
      </c>
      <c r="C16" s="37">
        <f>'4. Zuschusshöhen'!C16</f>
        <v>3</v>
      </c>
      <c r="D16" s="38">
        <f>'4. Zuschusshöhen'!D16</f>
        <v>0</v>
      </c>
      <c r="E16" s="37">
        <f>'4. Zuschusshöhen'!E16</f>
        <v>0</v>
      </c>
      <c r="F16" s="38">
        <f>'4. Zuschusshöhen'!F16</f>
        <v>300</v>
      </c>
      <c r="G16" s="39">
        <f>'4. Zuschusshöhen'!G16</f>
        <v>-100</v>
      </c>
      <c r="H16" s="39">
        <f>'4. Zuschusshöhen'!H16</f>
        <v>300</v>
      </c>
    </row>
    <row r="17" spans="2:11" x14ac:dyDescent="0.3">
      <c r="H17" s="12"/>
    </row>
    <row r="18" spans="2:11" x14ac:dyDescent="0.3">
      <c r="B18" s="35" t="s">
        <v>102</v>
      </c>
      <c r="C18" s="35" t="str">
        <f>B13</f>
        <v>tragende Innenwände</v>
      </c>
      <c r="D18" s="35" t="str">
        <f>B14</f>
        <v>Außenwände</v>
      </c>
      <c r="E18" s="35" t="str">
        <f>B15</f>
        <v>Decken</v>
      </c>
      <c r="F18" s="35" t="str">
        <f>B16</f>
        <v>Dächer &lt; 20°</v>
      </c>
      <c r="H18" s="12"/>
    </row>
    <row r="19" spans="2:11" x14ac:dyDescent="0.3">
      <c r="B19" s="84">
        <v>3.5</v>
      </c>
      <c r="C19" s="41" t="e">
        <f t="shared" ref="C19:C38" si="0">IF($B19*$G$13+$H$13&lt;0,#N/A,$B19*$G$13+$H$13)</f>
        <v>#N/A</v>
      </c>
      <c r="D19" s="41" t="e">
        <f t="shared" ref="D19:D38" si="1">IF($B19*$G$14+$H$14&lt;0,#N/A,$B19*$G$14+$H$14)</f>
        <v>#N/A</v>
      </c>
      <c r="E19" s="41" t="e">
        <f t="shared" ref="E19:E38" si="2">IF($B19*$G$15+$H$15&lt;0,#N/A,$B19*$G$15+$H$15)</f>
        <v>#N/A</v>
      </c>
      <c r="F19" s="41" t="e">
        <f t="shared" ref="F19:F38" si="3">IF($B19*$G$16+$H$16&lt;0,#N/A,$B19*$G$16+$H$16)</f>
        <v>#N/A</v>
      </c>
      <c r="H19" s="12"/>
    </row>
    <row r="20" spans="2:11" x14ac:dyDescent="0.3">
      <c r="B20" s="84">
        <v>3</v>
      </c>
      <c r="C20" s="41" t="e">
        <f t="shared" si="0"/>
        <v>#N/A</v>
      </c>
      <c r="D20" s="41" t="e">
        <f t="shared" si="1"/>
        <v>#N/A</v>
      </c>
      <c r="E20" s="41" t="e">
        <f t="shared" si="2"/>
        <v>#N/A</v>
      </c>
      <c r="F20" s="41">
        <f t="shared" si="3"/>
        <v>0</v>
      </c>
      <c r="H20" s="12"/>
    </row>
    <row r="21" spans="2:11" x14ac:dyDescent="0.3">
      <c r="B21" s="84">
        <v>2.5</v>
      </c>
      <c r="C21" s="41" t="e">
        <f t="shared" si="0"/>
        <v>#N/A</v>
      </c>
      <c r="D21" s="41" t="e">
        <f t="shared" si="1"/>
        <v>#N/A</v>
      </c>
      <c r="E21" s="41" t="e">
        <f t="shared" si="2"/>
        <v>#N/A</v>
      </c>
      <c r="F21" s="41">
        <f t="shared" si="3"/>
        <v>50</v>
      </c>
      <c r="H21" s="12"/>
      <c r="K21" s="12"/>
    </row>
    <row r="22" spans="2:11" x14ac:dyDescent="0.3">
      <c r="B22" s="84">
        <v>2.4900000000000002</v>
      </c>
      <c r="C22" s="41" t="e">
        <f t="shared" si="0"/>
        <v>#N/A</v>
      </c>
      <c r="D22" s="41" t="e">
        <f t="shared" si="1"/>
        <v>#N/A</v>
      </c>
      <c r="E22" s="41" t="e">
        <f t="shared" si="2"/>
        <v>#N/A</v>
      </c>
      <c r="F22" s="41">
        <f t="shared" si="3"/>
        <v>50.999999999999972</v>
      </c>
      <c r="H22" s="12"/>
      <c r="K22" s="12"/>
    </row>
    <row r="23" spans="2:11" x14ac:dyDescent="0.3">
      <c r="B23" s="84">
        <v>2.36</v>
      </c>
      <c r="C23" s="41" t="e">
        <f t="shared" si="0"/>
        <v>#N/A</v>
      </c>
      <c r="D23" s="41" t="e">
        <f t="shared" si="1"/>
        <v>#N/A</v>
      </c>
      <c r="E23" s="41" t="e">
        <f t="shared" si="2"/>
        <v>#N/A</v>
      </c>
      <c r="F23" s="41">
        <f t="shared" si="3"/>
        <v>64</v>
      </c>
      <c r="H23" s="12"/>
      <c r="K23" s="12"/>
    </row>
    <row r="24" spans="2:11" x14ac:dyDescent="0.3">
      <c r="B24" s="84">
        <v>2.2599999999999998</v>
      </c>
      <c r="C24" s="41" t="e">
        <f t="shared" si="0"/>
        <v>#N/A</v>
      </c>
      <c r="D24" s="41" t="e">
        <f t="shared" si="1"/>
        <v>#N/A</v>
      </c>
      <c r="E24" s="41" t="e">
        <f t="shared" si="2"/>
        <v>#N/A</v>
      </c>
      <c r="F24" s="41">
        <f t="shared" si="3"/>
        <v>74.000000000000028</v>
      </c>
      <c r="H24" s="12"/>
      <c r="K24" s="12"/>
    </row>
    <row r="25" spans="2:11" x14ac:dyDescent="0.3">
      <c r="B25" s="84">
        <v>2</v>
      </c>
      <c r="C25" s="41" t="e">
        <f t="shared" si="0"/>
        <v>#N/A</v>
      </c>
      <c r="D25" s="41" t="e">
        <f t="shared" si="1"/>
        <v>#N/A</v>
      </c>
      <c r="E25" s="41">
        <f t="shared" si="2"/>
        <v>0</v>
      </c>
      <c r="F25" s="41">
        <f t="shared" si="3"/>
        <v>100</v>
      </c>
      <c r="H25" s="12"/>
      <c r="K25" s="12"/>
    </row>
    <row r="26" spans="2:11" x14ac:dyDescent="0.3">
      <c r="B26" s="84">
        <v>1.8</v>
      </c>
      <c r="C26" s="41" t="e">
        <f t="shared" si="0"/>
        <v>#N/A</v>
      </c>
      <c r="D26" s="41" t="e">
        <f t="shared" si="1"/>
        <v>#N/A</v>
      </c>
      <c r="E26" s="41">
        <f t="shared" si="2"/>
        <v>20</v>
      </c>
      <c r="F26" s="41">
        <f t="shared" si="3"/>
        <v>120</v>
      </c>
      <c r="H26" s="12"/>
      <c r="K26" s="12"/>
    </row>
    <row r="27" spans="2:11" x14ac:dyDescent="0.3">
      <c r="B27" s="84">
        <v>1.5</v>
      </c>
      <c r="C27" s="41" t="e">
        <f t="shared" si="0"/>
        <v>#N/A</v>
      </c>
      <c r="D27" s="41">
        <f t="shared" si="1"/>
        <v>0</v>
      </c>
      <c r="E27" s="41">
        <f t="shared" si="2"/>
        <v>50</v>
      </c>
      <c r="F27" s="41">
        <f t="shared" si="3"/>
        <v>150</v>
      </c>
      <c r="H27" s="12"/>
      <c r="K27" s="12"/>
    </row>
    <row r="28" spans="2:11" x14ac:dyDescent="0.3">
      <c r="B28" s="84">
        <v>1.45</v>
      </c>
      <c r="C28" s="41" t="e">
        <f t="shared" si="0"/>
        <v>#N/A</v>
      </c>
      <c r="D28" s="41">
        <f t="shared" si="1"/>
        <v>5</v>
      </c>
      <c r="E28" s="41">
        <f t="shared" si="2"/>
        <v>55</v>
      </c>
      <c r="F28" s="41">
        <f t="shared" si="3"/>
        <v>155</v>
      </c>
      <c r="H28" s="12"/>
      <c r="K28" s="12"/>
    </row>
    <row r="29" spans="2:11" x14ac:dyDescent="0.3">
      <c r="B29" s="84">
        <v>1.34</v>
      </c>
      <c r="C29" s="41" t="e">
        <f t="shared" si="0"/>
        <v>#N/A</v>
      </c>
      <c r="D29" s="41">
        <f t="shared" si="1"/>
        <v>16</v>
      </c>
      <c r="E29" s="41">
        <f t="shared" si="2"/>
        <v>66</v>
      </c>
      <c r="F29" s="41">
        <f t="shared" si="3"/>
        <v>166</v>
      </c>
      <c r="H29" s="12"/>
      <c r="K29" s="12"/>
    </row>
    <row r="30" spans="2:11" x14ac:dyDescent="0.3">
      <c r="B30" s="84">
        <v>1.31</v>
      </c>
      <c r="C30" s="41" t="e">
        <f t="shared" si="0"/>
        <v>#N/A</v>
      </c>
      <c r="D30" s="41">
        <f t="shared" si="1"/>
        <v>19</v>
      </c>
      <c r="E30" s="41">
        <f t="shared" si="2"/>
        <v>69</v>
      </c>
      <c r="F30" s="41">
        <f t="shared" si="3"/>
        <v>169</v>
      </c>
      <c r="H30" s="12"/>
      <c r="K30" s="12"/>
    </row>
    <row r="31" spans="2:11" x14ac:dyDescent="0.3">
      <c r="B31" s="84">
        <v>1.17</v>
      </c>
      <c r="C31" s="41" t="e">
        <f t="shared" si="0"/>
        <v>#N/A</v>
      </c>
      <c r="D31" s="41">
        <f t="shared" si="1"/>
        <v>33</v>
      </c>
      <c r="E31" s="41">
        <f t="shared" si="2"/>
        <v>83</v>
      </c>
      <c r="F31" s="41">
        <f t="shared" si="3"/>
        <v>183</v>
      </c>
      <c r="H31" s="12"/>
      <c r="K31" s="12"/>
    </row>
    <row r="32" spans="2:11" x14ac:dyDescent="0.3">
      <c r="B32" s="84">
        <v>1</v>
      </c>
      <c r="C32" s="41">
        <f t="shared" si="0"/>
        <v>0</v>
      </c>
      <c r="D32" s="41">
        <f t="shared" si="1"/>
        <v>50</v>
      </c>
      <c r="E32" s="41">
        <f t="shared" si="2"/>
        <v>100</v>
      </c>
      <c r="F32" s="41">
        <f t="shared" si="3"/>
        <v>200</v>
      </c>
      <c r="H32" s="12"/>
      <c r="K32" s="12"/>
    </row>
    <row r="33" spans="2:11" x14ac:dyDescent="0.3">
      <c r="B33" s="84">
        <v>0.9</v>
      </c>
      <c r="C33" s="41">
        <f t="shared" si="0"/>
        <v>10</v>
      </c>
      <c r="D33" s="41">
        <f t="shared" si="1"/>
        <v>60</v>
      </c>
      <c r="E33" s="41">
        <f t="shared" si="2"/>
        <v>110</v>
      </c>
      <c r="F33" s="41">
        <f t="shared" si="3"/>
        <v>210</v>
      </c>
      <c r="H33" s="12"/>
      <c r="K33" s="12"/>
    </row>
    <row r="34" spans="2:11" x14ac:dyDescent="0.3">
      <c r="B34" s="84">
        <v>0.84</v>
      </c>
      <c r="C34" s="41">
        <f t="shared" si="0"/>
        <v>16</v>
      </c>
      <c r="D34" s="41">
        <f t="shared" si="1"/>
        <v>66</v>
      </c>
      <c r="E34" s="41">
        <f t="shared" si="2"/>
        <v>116</v>
      </c>
      <c r="F34" s="41">
        <f t="shared" si="3"/>
        <v>216</v>
      </c>
      <c r="H34" s="12"/>
      <c r="K34" s="12"/>
    </row>
    <row r="35" spans="2:11" x14ac:dyDescent="0.3">
      <c r="B35" s="84">
        <v>0.77</v>
      </c>
      <c r="C35" s="41">
        <f t="shared" si="0"/>
        <v>23</v>
      </c>
      <c r="D35" s="41">
        <f t="shared" si="1"/>
        <v>73</v>
      </c>
      <c r="E35" s="41">
        <f t="shared" si="2"/>
        <v>123</v>
      </c>
      <c r="F35" s="41">
        <f t="shared" si="3"/>
        <v>223</v>
      </c>
      <c r="H35" s="12"/>
      <c r="K35" s="12"/>
    </row>
    <row r="36" spans="2:11" x14ac:dyDescent="0.3">
      <c r="B36" s="84">
        <v>0.56000000000000005</v>
      </c>
      <c r="C36" s="41">
        <f t="shared" si="0"/>
        <v>43.999999999999993</v>
      </c>
      <c r="D36" s="41">
        <f t="shared" si="1"/>
        <v>94</v>
      </c>
      <c r="E36" s="41">
        <f t="shared" si="2"/>
        <v>144</v>
      </c>
      <c r="F36" s="41">
        <f t="shared" si="3"/>
        <v>244</v>
      </c>
      <c r="H36" s="12"/>
      <c r="K36" s="12"/>
    </row>
    <row r="37" spans="2:11" x14ac:dyDescent="0.3">
      <c r="B37" s="84">
        <v>0.5</v>
      </c>
      <c r="C37" s="41">
        <f t="shared" si="0"/>
        <v>50</v>
      </c>
      <c r="D37" s="41">
        <f t="shared" si="1"/>
        <v>100</v>
      </c>
      <c r="E37" s="41">
        <f t="shared" si="2"/>
        <v>150</v>
      </c>
      <c r="F37" s="41">
        <f t="shared" si="3"/>
        <v>250</v>
      </c>
      <c r="H37" s="12"/>
      <c r="K37" s="12"/>
    </row>
    <row r="38" spans="2:11" x14ac:dyDescent="0.3">
      <c r="B38" s="84">
        <v>0</v>
      </c>
      <c r="C38" s="41">
        <f t="shared" si="0"/>
        <v>100</v>
      </c>
      <c r="D38" s="41">
        <f t="shared" si="1"/>
        <v>150</v>
      </c>
      <c r="E38" s="41">
        <f t="shared" si="2"/>
        <v>200</v>
      </c>
      <c r="F38" s="41">
        <f t="shared" si="3"/>
        <v>300</v>
      </c>
      <c r="H38" s="12"/>
      <c r="K38" s="12"/>
    </row>
    <row r="39" spans="2:11" x14ac:dyDescent="0.3">
      <c r="K39" s="12"/>
    </row>
    <row r="40" spans="2:11" x14ac:dyDescent="0.3">
      <c r="K40" s="12"/>
    </row>
    <row r="41" spans="2:11" x14ac:dyDescent="0.3">
      <c r="K41" s="12"/>
    </row>
  </sheetData>
  <sheetProtection algorithmName="SHA-512" hashValue="ftuEn5Ss0o8/5sAUhLeOz7Gp7r8Lqax+bwkHFv3IU+rAUGanx23CFiJsHVGmm8UJlwFzzA+HVrHZ00iXQzEDtQ==" saltValue="sgWasHxqoTBF8qNFsQeulA==" spinCount="100000" sheet="1" selectLockedCells="1"/>
  <mergeCells count="8">
    <mergeCell ref="G11:G12"/>
    <mergeCell ref="H11:H12"/>
    <mergeCell ref="E2:I2"/>
    <mergeCell ref="E3:I3"/>
    <mergeCell ref="A5:I5"/>
    <mergeCell ref="C10:D10"/>
    <mergeCell ref="E10:F10"/>
    <mergeCell ref="G10:H10"/>
  </mergeCells>
  <pageMargins left="0.7" right="0.7" top="0.78740157499999996" bottom="0.78740157499999996" header="0.3" footer="0.3"/>
  <pageSetup paperSize="9" scale="81" orientation="portrait" r:id="rId1"/>
  <headerFooter>
    <oddHeader>&amp;CAusdruck vom &amp;D</oddHeader>
    <oddFooter>&amp;L&amp;F&amp;RVersion V2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showGridLines="0" tabSelected="1" view="pageLayout" zoomScaleNormal="100" workbookViewId="0">
      <selection activeCell="A2" sqref="A2:D19"/>
    </sheetView>
  </sheetViews>
  <sheetFormatPr baseColWidth="10" defaultColWidth="11.44140625" defaultRowHeight="13.8" x14ac:dyDescent="0.3"/>
  <cols>
    <col min="1" max="1" width="6.5546875" style="22" customWidth="1"/>
    <col min="2" max="2" width="10.33203125" style="31" customWidth="1"/>
    <col min="3" max="3" width="20.6640625" style="32" customWidth="1"/>
    <col min="4" max="4" width="97.5546875" style="22" customWidth="1"/>
    <col min="5" max="5" width="6.44140625" style="22" customWidth="1"/>
    <col min="6" max="16384" width="11.44140625" style="22"/>
  </cols>
  <sheetData>
    <row r="1" spans="1:5" ht="14.4" x14ac:dyDescent="0.3">
      <c r="A1" s="19"/>
      <c r="B1" s="20"/>
      <c r="C1" s="21"/>
      <c r="D1" s="19"/>
      <c r="E1" s="19"/>
    </row>
    <row r="2" spans="1:5" ht="14.4" x14ac:dyDescent="0.3">
      <c r="A2" s="19"/>
      <c r="B2" s="23" t="s">
        <v>104</v>
      </c>
      <c r="C2" s="24"/>
      <c r="D2" s="19"/>
      <c r="E2" s="19"/>
    </row>
    <row r="3" spans="1:5" ht="38.25" customHeight="1" x14ac:dyDescent="0.3">
      <c r="A3" s="19"/>
      <c r="B3" s="151" t="s">
        <v>105</v>
      </c>
      <c r="C3" s="151"/>
      <c r="D3" s="151"/>
      <c r="E3" s="19"/>
    </row>
    <row r="4" spans="1:5" ht="15" customHeight="1" x14ac:dyDescent="0.3">
      <c r="A4" s="19"/>
      <c r="B4" s="151" t="s">
        <v>106</v>
      </c>
      <c r="C4" s="151"/>
      <c r="D4" s="151"/>
      <c r="E4" s="19"/>
    </row>
    <row r="5" spans="1:5" ht="14.4" x14ac:dyDescent="0.3">
      <c r="A5" s="19"/>
      <c r="B5" s="20"/>
      <c r="C5" s="21"/>
      <c r="D5" s="19"/>
      <c r="E5" s="19"/>
    </row>
    <row r="6" spans="1:5" ht="14.4" x14ac:dyDescent="0.3">
      <c r="A6" s="19"/>
      <c r="B6" s="23" t="s">
        <v>107</v>
      </c>
      <c r="C6" s="24"/>
      <c r="D6" s="19"/>
      <c r="E6" s="19"/>
    </row>
    <row r="7" spans="1:5" ht="6.75" customHeight="1" x14ac:dyDescent="0.3">
      <c r="A7" s="19"/>
      <c r="B7" s="23"/>
      <c r="C7" s="24"/>
      <c r="D7" s="19"/>
      <c r="E7" s="19"/>
    </row>
    <row r="8" spans="1:5" ht="28.8" x14ac:dyDescent="0.3">
      <c r="A8" s="19"/>
      <c r="B8" s="25" t="s">
        <v>108</v>
      </c>
      <c r="C8" s="26" t="s">
        <v>109</v>
      </c>
      <c r="D8" s="27" t="s">
        <v>110</v>
      </c>
      <c r="E8" s="19"/>
    </row>
    <row r="9" spans="1:5" ht="14.4" x14ac:dyDescent="0.3">
      <c r="A9" s="19"/>
      <c r="B9" s="152" t="s">
        <v>111</v>
      </c>
      <c r="C9" s="28" t="s">
        <v>112</v>
      </c>
      <c r="D9" s="29" t="s">
        <v>113</v>
      </c>
      <c r="E9" s="19"/>
    </row>
    <row r="10" spans="1:5" ht="14.4" x14ac:dyDescent="0.3">
      <c r="A10" s="19"/>
      <c r="B10" s="154"/>
      <c r="C10" s="28" t="s">
        <v>114</v>
      </c>
      <c r="D10" s="48" t="s">
        <v>115</v>
      </c>
      <c r="E10" s="19"/>
    </row>
    <row r="11" spans="1:5" ht="43.2" x14ac:dyDescent="0.3">
      <c r="A11" s="19"/>
      <c r="B11" s="153"/>
      <c r="C11" s="28" t="s">
        <v>116</v>
      </c>
      <c r="D11" s="28" t="s">
        <v>117</v>
      </c>
      <c r="E11" s="19"/>
    </row>
    <row r="12" spans="1:5" ht="28.8" x14ac:dyDescent="0.3">
      <c r="A12" s="19"/>
      <c r="B12" s="152">
        <v>1</v>
      </c>
      <c r="C12" s="28" t="s">
        <v>118</v>
      </c>
      <c r="D12" s="28" t="s">
        <v>119</v>
      </c>
      <c r="E12" s="19"/>
    </row>
    <row r="13" spans="1:5" ht="55.2" customHeight="1" x14ac:dyDescent="0.3">
      <c r="A13" s="19"/>
      <c r="B13" s="153"/>
      <c r="C13" s="28" t="s">
        <v>120</v>
      </c>
      <c r="D13" s="28" t="s">
        <v>121</v>
      </c>
      <c r="E13" s="19"/>
    </row>
    <row r="14" spans="1:5" ht="28.8" x14ac:dyDescent="0.3">
      <c r="A14" s="19"/>
      <c r="B14" s="152">
        <v>2</v>
      </c>
      <c r="C14" s="28" t="s">
        <v>122</v>
      </c>
      <c r="D14" s="29" t="s">
        <v>123</v>
      </c>
      <c r="E14" s="19"/>
    </row>
    <row r="15" spans="1:5" ht="28.8" x14ac:dyDescent="0.3">
      <c r="A15" s="19"/>
      <c r="B15" s="153"/>
      <c r="C15" s="28" t="s">
        <v>124</v>
      </c>
      <c r="D15" s="29" t="s">
        <v>125</v>
      </c>
      <c r="E15" s="19"/>
    </row>
    <row r="16" spans="1:5" ht="28.8" x14ac:dyDescent="0.3">
      <c r="A16" s="19"/>
      <c r="B16" s="152">
        <v>3</v>
      </c>
      <c r="C16" s="28" t="s">
        <v>126</v>
      </c>
      <c r="D16" s="29" t="s">
        <v>127</v>
      </c>
      <c r="E16" s="19"/>
    </row>
    <row r="17" spans="1:5" ht="102" x14ac:dyDescent="0.3">
      <c r="A17" s="19"/>
      <c r="B17" s="154"/>
      <c r="C17" s="152" t="s">
        <v>128</v>
      </c>
      <c r="D17" s="85" t="s">
        <v>129</v>
      </c>
      <c r="E17" s="19"/>
    </row>
    <row r="18" spans="1:5" ht="14.4" x14ac:dyDescent="0.3">
      <c r="A18" s="19"/>
      <c r="B18" s="49"/>
      <c r="C18" s="153"/>
      <c r="D18" s="29" t="s">
        <v>130</v>
      </c>
      <c r="E18" s="19"/>
    </row>
    <row r="19" spans="1:5" ht="52.5" customHeight="1" x14ac:dyDescent="0.3">
      <c r="A19" s="19"/>
      <c r="B19" s="30">
        <v>4</v>
      </c>
      <c r="C19" s="28" t="s">
        <v>131</v>
      </c>
      <c r="D19" s="29" t="s">
        <v>132</v>
      </c>
      <c r="E19" s="19"/>
    </row>
    <row r="20" spans="1:5" ht="14.4" x14ac:dyDescent="0.3">
      <c r="A20" s="19"/>
      <c r="B20" s="20"/>
      <c r="C20" s="21"/>
      <c r="D20" s="19"/>
      <c r="E20" s="19"/>
    </row>
    <row r="22" spans="1:5" x14ac:dyDescent="0.3">
      <c r="D22" s="32"/>
    </row>
    <row r="24" spans="1:5" x14ac:dyDescent="0.3">
      <c r="D24" s="32"/>
    </row>
  </sheetData>
  <sheetProtection algorithmName="SHA-512" hashValue="oHCfK6W+G4ktOg90jCue/40rYWd2T5mXasd5x+4SdRGWJzAXfkpYKRG++oXcRDb0sbU71p7EojhPNihTmZ9sNg==" saltValue="VIFlvSIosYEq3TKyETFaYA==" spinCount="100000" sheet="1" objects="1" scenarios="1" selectLockedCells="1"/>
  <mergeCells count="7">
    <mergeCell ref="B3:D3"/>
    <mergeCell ref="B4:D4"/>
    <mergeCell ref="B14:B15"/>
    <mergeCell ref="B16:B17"/>
    <mergeCell ref="B12:B13"/>
    <mergeCell ref="B9:B11"/>
    <mergeCell ref="C17:C18"/>
  </mergeCells>
  <hyperlinks>
    <hyperlink ref="D10" r:id="rId1" display="Dokumente zu den QNG-Anforderungen und zur QNG-Methodik sind hier zu finden." xr:uid="{00000000-0004-0000-0400-000000000000}"/>
  </hyperlinks>
  <pageMargins left="0.7" right="0.7" top="0.55000000000000004" bottom="0.5" header="0.3" footer="0.19"/>
  <pageSetup paperSize="9" scale="87" orientation="landscape" r:id="rId2"/>
  <headerFooter>
    <oddHeader>&amp;CAusdruck vom &amp;D</oddHeader>
    <oddFooter>&amp;L&amp;F&amp;RVersion V2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4"/>
  <sheetViews>
    <sheetView showGridLines="0" workbookViewId="0">
      <selection activeCell="G19" sqref="G19"/>
    </sheetView>
  </sheetViews>
  <sheetFormatPr baseColWidth="10" defaultColWidth="11.44140625" defaultRowHeight="14.4" x14ac:dyDescent="0.3"/>
  <cols>
    <col min="1" max="1" width="11.44140625" style="33"/>
    <col min="2" max="2" width="16.6640625" style="33" bestFit="1" customWidth="1"/>
    <col min="3" max="3" width="12.44140625" style="33" bestFit="1" customWidth="1"/>
    <col min="4" max="4" width="55.88671875" style="21" customWidth="1"/>
    <col min="5" max="16384" width="11.44140625" style="33"/>
  </cols>
  <sheetData>
    <row r="1" spans="1:5" s="24" customFormat="1" x14ac:dyDescent="0.3">
      <c r="A1" s="91" t="s">
        <v>133</v>
      </c>
      <c r="B1" s="91" t="s">
        <v>134</v>
      </c>
      <c r="C1" s="91" t="s">
        <v>135</v>
      </c>
      <c r="D1" s="92" t="s">
        <v>136</v>
      </c>
      <c r="E1" s="92" t="s">
        <v>137</v>
      </c>
    </row>
    <row r="2" spans="1:5" ht="43.2" x14ac:dyDescent="0.3">
      <c r="A2" s="93" t="s">
        <v>138</v>
      </c>
      <c r="B2" s="93" t="s">
        <v>139</v>
      </c>
      <c r="C2" s="94">
        <v>45776</v>
      </c>
      <c r="D2" s="95" t="s">
        <v>140</v>
      </c>
      <c r="E2" s="95"/>
    </row>
    <row r="3" spans="1:5" ht="28.8" x14ac:dyDescent="0.3">
      <c r="A3" s="93" t="s">
        <v>141</v>
      </c>
      <c r="B3" s="93" t="s">
        <v>139</v>
      </c>
      <c r="C3" s="94">
        <v>45799</v>
      </c>
      <c r="D3" s="95" t="s">
        <v>142</v>
      </c>
      <c r="E3" s="95"/>
    </row>
    <row r="4" spans="1:5" ht="129.6" x14ac:dyDescent="0.3">
      <c r="A4" s="93" t="s">
        <v>143</v>
      </c>
      <c r="B4" s="95" t="s">
        <v>139</v>
      </c>
      <c r="C4" s="96">
        <v>46092</v>
      </c>
      <c r="D4" s="95" t="s">
        <v>144</v>
      </c>
      <c r="E4" s="95" t="s">
        <v>145</v>
      </c>
    </row>
  </sheetData>
  <sheetProtection algorithmName="SHA-512" hashValue="ji/KVeLL52rz6psfT1hxt2fv53/Y+FwVih++ff7CmRKmYRzhP5UfFs2pkGcBxBMZK7p1voeMIyRj+CBKjWNosQ==" saltValue="n2ma6NnZYF+mRSX6qlTdtw==" spinCount="100000" sheet="1" objects="1" scenarios="1"/>
  <pageMargins left="0.7" right="0.7" top="0.78740157499999996" bottom="0.78740157499999996" header="0.3" footer="0.3"/>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eschreibung xmlns="c55483b8-71e5-4858-8be7-ac8f0db823e8" xsi:nil="true"/>
    <TaxCatchAll xmlns="9001e31f-5bea-45a1-99c0-1b774324761a" xsi:nil="true"/>
    <lcf76f155ced4ddcb4097134ff3c332f xmlns="c55483b8-71e5-4858-8be7-ac8f0db823e8">
      <Terms xmlns="http://schemas.microsoft.com/office/infopath/2007/PartnerControls"/>
    </lcf76f155ced4ddcb4097134ff3c332f>
    <Onboarding xmlns="c55483b8-71e5-4858-8be7-ac8f0db823e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A6751F10A62B438DB6D7AD4B310D64" ma:contentTypeVersion="20" ma:contentTypeDescription="Ein neues Dokument erstellen." ma:contentTypeScope="" ma:versionID="b84e859835070398dc3b063422d6ed4b">
  <xsd:schema xmlns:xsd="http://www.w3.org/2001/XMLSchema" xmlns:xs="http://www.w3.org/2001/XMLSchema" xmlns:p="http://schemas.microsoft.com/office/2006/metadata/properties" xmlns:ns2="c55483b8-71e5-4858-8be7-ac8f0db823e8" xmlns:ns3="9001e31f-5bea-45a1-99c0-1b774324761a" targetNamespace="http://schemas.microsoft.com/office/2006/metadata/properties" ma:root="true" ma:fieldsID="fb50e896766137c71216bb2b28ea2499" ns2:_="" ns3:_="">
    <xsd:import namespace="c55483b8-71e5-4858-8be7-ac8f0db823e8"/>
    <xsd:import namespace="9001e31f-5bea-45a1-99c0-1b77432476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Beschreibung"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Onboardin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483b8-71e5-4858-8be7-ac8f0db823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Beschreibung" ma:index="14" nillable="true" ma:displayName="Beschreibung" ma:format="Dropdown" ma:internalName="Beschreibung">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e8e48e5-717d-4a17-94eb-cb3fd5e02ae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Onboarding" ma:index="23" nillable="true" ma:displayName="Onboarding" ma:description="Dokument relevant für das Onboarding von neuen Mitarbeitern" ma:format="Dropdown" ma:indexed="true" ma:internalName="Onboarding">
      <xsd:simpleType>
        <xsd:restriction base="dms:Choice">
          <xsd:enumeration value="Verwaltung"/>
          <xsd:enumeration value="Fachlich"/>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01e31f-5bea-45a1-99c0-1b774324761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d1ef331-795f-45d1-b27e-adab500eee1c}" ma:internalName="TaxCatchAll" ma:showField="CatchAllData" ma:web="9001e31f-5bea-45a1-99c0-1b77432476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C7413A-0597-4BE6-B856-F874B39E4F4F}">
  <ds:schemaRefs>
    <ds:schemaRef ds:uri="http://schemas.microsoft.com/office/2006/metadata/properties"/>
    <ds:schemaRef ds:uri="http://schemas.microsoft.com/office/infopath/2007/PartnerControls"/>
    <ds:schemaRef ds:uri="c55483b8-71e5-4858-8be7-ac8f0db823e8"/>
    <ds:schemaRef ds:uri="9001e31f-5bea-45a1-99c0-1b774324761a"/>
  </ds:schemaRefs>
</ds:datastoreItem>
</file>

<file path=customXml/itemProps2.xml><?xml version="1.0" encoding="utf-8"?>
<ds:datastoreItem xmlns:ds="http://schemas.openxmlformats.org/officeDocument/2006/customXml" ds:itemID="{1A568771-AC15-44E2-92BF-E888B0339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5483b8-71e5-4858-8be7-ac8f0db823e8"/>
    <ds:schemaRef ds:uri="9001e31f-5bea-45a1-99c0-1b7743247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AA9CAC-3E3E-476E-A4A4-468C00429A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1. Allg. Daten</vt:lpstr>
      <vt:lpstr>2. Anlagen</vt:lpstr>
      <vt:lpstr>3. Berechnung Vrsl.Zuschusshöhe</vt:lpstr>
      <vt:lpstr>4. Zuschusshöhen</vt:lpstr>
      <vt:lpstr>4a. Zusch.h. Bauteilkatalog</vt:lpstr>
      <vt:lpstr>5. Anwendungshinweise</vt:lpstr>
      <vt:lpstr>6. Version</vt:lpstr>
      <vt:lpstr>'1. Allg. Daten'!Druckbereich</vt:lpstr>
      <vt:lpstr>'2. Anlagen'!Druckbereich</vt:lpstr>
      <vt:lpstr>'4. Zuschusshöhen'!Druckbereich</vt:lpstr>
      <vt:lpstr>'4a. Zusch.h. Bauteilkatalog'!Druckbereich</vt:lpstr>
      <vt:lpstr>'6. Version'!Druckbereich</vt:lpstr>
      <vt:lpstr>'3. Berechnung Vrsl.Zuschusshöhe'!Drucktitel</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Meisner, Annika</dc:creator>
  <cp:keywords/>
  <dc:description/>
  <cp:lastModifiedBy>Klempau, Petra</cp:lastModifiedBy>
  <cp:revision/>
  <cp:lastPrinted>2026-03-11T13:36:06Z</cp:lastPrinted>
  <dcterms:created xsi:type="dcterms:W3CDTF">2024-10-30T14:15:01Z</dcterms:created>
  <dcterms:modified xsi:type="dcterms:W3CDTF">2026-03-11T13:42:42Z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g">
    <vt:lpwstr/>
  </property>
  <property fmtid="{D5CDD505-2E9C-101B-9397-08002B2CF9AE}" pid="3" name="MediaServiceImageTags">
    <vt:lpwstr/>
  </property>
  <property fmtid="{D5CDD505-2E9C-101B-9397-08002B2CF9AE}" pid="4" name="ContentTypeId">
    <vt:lpwstr>0x010100DEA6751F10A62B438DB6D7AD4B310D64</vt:lpwstr>
  </property>
  <property fmtid="{D5CDD505-2E9C-101B-9397-08002B2CF9AE}" pid="5" name="Dokumenttyp">
    <vt:lpwstr>5;#Informationsdokument|388b7736-d545-4a87-a765-0a431a3e37f3</vt:lpwstr>
  </property>
  <property fmtid="{D5CDD505-2E9C-101B-9397-08002B2CF9AE}" pid="6" name="Thema">
    <vt:lpwstr>4;#Daueraufgabe Steuerung Förderrichtlinie Holzbau|c8dc19c6-5017-4c6c-a53b-a498fd626f4c</vt:lpwstr>
  </property>
</Properties>
</file>